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Packliste " sheetId="1" state="visible" r:id="rId2"/>
  </sheets>
  <definedNames>
    <definedName function="false" hidden="false" localSheetId="0" name="_xlnm.Print_Area" vbProcedure="false">'Packliste '!$A$1:$T$106</definedName>
    <definedName function="false" hidden="false" localSheetId="0" name="_xlnm.Print_Area" vbProcedure="false">'Packliste '!$A$1:$T$104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F24" authorId="0">
      <text>
        <r>
          <rPr>
            <sz val="9"/>
            <color rgb="FF000000"/>
            <rFont val="Tahoma"/>
            <family val="2"/>
            <charset val="1"/>
          </rPr>
          <t xml:space="preserve">Regen und Windschutz
</t>
        </r>
      </text>
    </comment>
    <comment ref="F25" authorId="0">
      <text>
        <r>
          <rPr>
            <sz val="9"/>
            <color rgb="FF000000"/>
            <rFont val="Tahoma"/>
            <family val="2"/>
            <charset val="1"/>
          </rPr>
          <t xml:space="preserve">Regen und Windschutz
</t>
        </r>
      </text>
    </comment>
    <comment ref="F34" authorId="0">
      <text>
        <r>
          <rPr>
            <sz val="9"/>
            <color rgb="FF000000"/>
            <rFont val="Tahoma"/>
            <family val="2"/>
            <charset val="1"/>
          </rPr>
          <t xml:space="preserve">In den Bergen ist es immer wieder kalt
</t>
        </r>
      </text>
    </comment>
    <comment ref="F40" authorId="0">
      <text>
        <r>
          <rPr>
            <sz val="9"/>
            <color rgb="FF000000"/>
            <rFont val="Tahoma"/>
            <family val="2"/>
            <charset val="1"/>
          </rPr>
          <t xml:space="preserve">Etwas schwerer da+ vernüftige Heringe und zusatz Abspannleinen
</t>
        </r>
      </text>
    </comment>
  </commentList>
</comments>
</file>

<file path=xl/sharedStrings.xml><?xml version="1.0" encoding="utf-8"?>
<sst xmlns="http://schemas.openxmlformats.org/spreadsheetml/2006/main" count="208" uniqueCount="128">
  <si>
    <t xml:space="preserve">Packliste 2016  (www.mitrucksack.de)</t>
  </si>
  <si>
    <t xml:space="preserve">Am Körper</t>
  </si>
  <si>
    <t xml:space="preserve">Rucksackgewicht</t>
  </si>
  <si>
    <t xml:space="preserve">die großen Vier- Zelt/ Matte/ Schlafsack/ Rucksack</t>
  </si>
  <si>
    <t xml:space="preserve">Nahrung/ Teebeutel/ Kaffee- ohne Wasser</t>
  </si>
  <si>
    <r>
      <rPr>
        <sz val="11"/>
        <rFont val="Arial"/>
        <family val="2"/>
        <charset val="1"/>
      </rPr>
      <t xml:space="preserve">Verbrauch (</t>
    </r>
    <r>
      <rPr>
        <sz val="10"/>
        <rFont val="Arial"/>
        <family val="2"/>
        <charset val="1"/>
      </rPr>
      <t xml:space="preserve">Nahrung, Wasser, Brennstoff, Hygiene)</t>
    </r>
  </si>
  <si>
    <r>
      <rPr>
        <sz val="11"/>
        <rFont val="Arial"/>
        <family val="2"/>
        <charset val="1"/>
      </rPr>
      <t xml:space="preserve">Ausrüstung</t>
    </r>
    <r>
      <rPr>
        <sz val="9"/>
        <rFont val="Arial"/>
        <family val="2"/>
        <charset val="1"/>
      </rPr>
      <t xml:space="preserve">  (ohne am Körper u. Verbrauch)</t>
    </r>
  </si>
  <si>
    <r>
      <rPr>
        <sz val="11"/>
        <rFont val="Arial"/>
        <family val="2"/>
        <charset val="1"/>
      </rPr>
      <t xml:space="preserve">Ausrüstung</t>
    </r>
    <r>
      <rPr>
        <sz val="10"/>
        <rFont val="Arial"/>
        <family val="2"/>
        <charset val="1"/>
      </rPr>
      <t xml:space="preserve"> (Körper u. Rucksack- ohne Verbrauch)</t>
    </r>
  </si>
  <si>
    <r>
      <rPr>
        <b val="true"/>
        <sz val="11"/>
        <rFont val="Arial"/>
        <family val="2"/>
        <charset val="1"/>
      </rPr>
      <t xml:space="preserve">Komplett - </t>
    </r>
    <r>
      <rPr>
        <b val="true"/>
        <sz val="10"/>
        <rFont val="Arial"/>
        <family val="2"/>
        <charset val="1"/>
      </rPr>
      <t xml:space="preserve">sämtliche Utensilien</t>
    </r>
  </si>
  <si>
    <t xml:space="preserve">Im Rucksack</t>
  </si>
  <si>
    <t xml:space="preserve"> Am Körper</t>
  </si>
  <si>
    <t xml:space="preserve">Eingepackt</t>
  </si>
  <si>
    <t xml:space="preserve">Ge-</t>
  </si>
  <si>
    <t xml:space="preserve">Vor-</t>
  </si>
  <si>
    <t xml:space="preserve">Art        </t>
  </si>
  <si>
    <t xml:space="preserve">Mge.</t>
  </si>
  <si>
    <t xml:space="preserve">Gegenstand</t>
  </si>
  <si>
    <t xml:space="preserve">1x Gew.</t>
  </si>
  <si>
    <t xml:space="preserve">Gesam.</t>
  </si>
  <si>
    <t xml:space="preserve">Mge</t>
  </si>
  <si>
    <t xml:space="preserve">packt</t>
  </si>
  <si>
    <t xml:space="preserve">Ort</t>
  </si>
  <si>
    <t xml:space="preserve">Kochen </t>
  </si>
  <si>
    <t xml:space="preserve">Snow Peak Titan Topf mit Deckel, 800ml und Netz</t>
  </si>
  <si>
    <t xml:space="preserve">P</t>
  </si>
  <si>
    <t xml:space="preserve">Snow Peak Titan Tasse</t>
  </si>
  <si>
    <t xml:space="preserve">Feuerzeug</t>
  </si>
  <si>
    <t xml:space="preserve">Spork (Esbit)</t>
  </si>
  <si>
    <t xml:space="preserve">Opinel</t>
  </si>
  <si>
    <t xml:space="preserve">Schwamm</t>
  </si>
  <si>
    <t xml:space="preserve">Gaskocher- Gnat (+ CG - Adapter)</t>
  </si>
  <si>
    <t xml:space="preserve">Brennstoff</t>
  </si>
  <si>
    <t xml:space="preserve">ges. Kochen                                       Ausrüstung</t>
  </si>
  <si>
    <r>
      <rPr>
        <sz val="10"/>
        <rFont val="Arial"/>
        <family val="2"/>
        <charset val="1"/>
      </rPr>
      <t xml:space="preserve">Gaskartusche 230gr ( 150gr. Die Kartusche)                                  </t>
    </r>
    <r>
      <rPr>
        <i val="true"/>
        <sz val="10"/>
        <rFont val="Arial"/>
        <family val="2"/>
        <charset val="1"/>
      </rPr>
      <t xml:space="preserve"> </t>
    </r>
  </si>
  <si>
    <t xml:space="preserve">ges. Brennstoff                                     Verbrauch</t>
  </si>
  <si>
    <t xml:space="preserve">Kleidung  </t>
  </si>
  <si>
    <t xml:space="preserve">Regenhose, Precip Marmot</t>
  </si>
  <si>
    <t xml:space="preserve">VauDe Translight II Jacke</t>
  </si>
  <si>
    <t xml:space="preserve">Hemd - Funktionsfaser</t>
  </si>
  <si>
    <t xml:space="preserve">Odlo U- Hemd</t>
  </si>
  <si>
    <t xml:space="preserve">T-shirt- Funktionsfaser- Mckinley</t>
  </si>
  <si>
    <t xml:space="preserve">100er Fleece  Pullover</t>
  </si>
  <si>
    <t xml:space="preserve">Declaton Daunen Jacke </t>
  </si>
  <si>
    <t xml:space="preserve">Trekkinghose </t>
  </si>
  <si>
    <t xml:space="preserve">Slip</t>
  </si>
  <si>
    <t xml:space="preserve">Hut</t>
  </si>
  <si>
    <t xml:space="preserve">Handschuhe + Buff                    </t>
  </si>
  <si>
    <t xml:space="preserve">Socken</t>
  </si>
  <si>
    <t xml:space="preserve">Meindl Kansas-  gr. 10</t>
  </si>
  <si>
    <t xml:space="preserve">Packsack</t>
  </si>
  <si>
    <t xml:space="preserve">Ausrüst.</t>
  </si>
  <si>
    <r>
      <rPr>
        <b val="true"/>
        <sz val="10"/>
        <color rgb="FF993366"/>
        <rFont val="Arial"/>
        <family val="2"/>
        <charset val="1"/>
      </rPr>
      <t xml:space="preserve">ges. Kleidung                         </t>
    </r>
    <r>
      <rPr>
        <b val="true"/>
        <i val="true"/>
        <sz val="10"/>
        <color rgb="FF993366"/>
        <rFont val="Arial"/>
        <family val="2"/>
        <charset val="1"/>
      </rPr>
      <t xml:space="preserve">           Ausrüstung</t>
    </r>
  </si>
  <si>
    <t xml:space="preserve">Trans-   </t>
  </si>
  <si>
    <t xml:space="preserve">Gossamer gear gorilla (Modell 2011)</t>
  </si>
  <si>
    <t xml:space="preserve">port+     </t>
  </si>
  <si>
    <t xml:space="preserve">Vaude Power Lizard UL</t>
  </si>
  <si>
    <t xml:space="preserve">Schlafen</t>
  </si>
  <si>
    <t xml:space="preserve">Schlafsack- WM Alpinlite mit Packsack</t>
  </si>
  <si>
    <t xml:space="preserve">Stöcke- Komperdell</t>
  </si>
  <si>
    <t xml:space="preserve">Platypus 2,4 L/ + 1 L + 2 x  PET 0,5</t>
  </si>
  <si>
    <t xml:space="preserve">Thermarest NeoAir Xlite Regular mit Packsack</t>
  </si>
  <si>
    <r>
      <rPr>
        <b val="true"/>
        <sz val="10"/>
        <color rgb="FF993366"/>
        <rFont val="Arial"/>
        <family val="2"/>
        <charset val="1"/>
      </rPr>
      <t xml:space="preserve">ges. Transport + Schlafen                 </t>
    </r>
    <r>
      <rPr>
        <b val="true"/>
        <i val="true"/>
        <sz val="10"/>
        <color rgb="FF993366"/>
        <rFont val="Arial"/>
        <family val="2"/>
        <charset val="1"/>
      </rPr>
      <t xml:space="preserve">Ausrüstung</t>
    </r>
  </si>
  <si>
    <t xml:space="preserve">Foto </t>
  </si>
  <si>
    <t xml:space="preserve">Olympus OMD 10- mit Pana 12- 32</t>
  </si>
  <si>
    <t xml:space="preserve">Objektiv 45- 175</t>
  </si>
  <si>
    <t xml:space="preserve">Mini Stativ</t>
  </si>
  <si>
    <t xml:space="preserve">Ladegerät</t>
  </si>
  <si>
    <t xml:space="preserve">Ersatzakku</t>
  </si>
  <si>
    <t xml:space="preserve">10 GB  SD Karten</t>
  </si>
  <si>
    <t xml:space="preserve">Bereitschafstasche (einfach uber Hals /Schulter getragen)</t>
  </si>
  <si>
    <r>
      <rPr>
        <b val="true"/>
        <sz val="10"/>
        <color rgb="FF993366"/>
        <rFont val="Arial"/>
        <family val="2"/>
        <charset val="1"/>
      </rPr>
      <t xml:space="preserve">ges. Foto                                          </t>
    </r>
    <r>
      <rPr>
        <b val="true"/>
        <i val="true"/>
        <sz val="10"/>
        <color rgb="FF993366"/>
        <rFont val="Arial"/>
        <family val="2"/>
        <charset val="1"/>
      </rPr>
      <t xml:space="preserve"> Ausrüstung</t>
    </r>
  </si>
  <si>
    <t xml:space="preserve">Hygiene </t>
  </si>
  <si>
    <r>
      <rPr>
        <sz val="10"/>
        <rFont val="Arial"/>
        <family val="2"/>
        <charset val="1"/>
      </rPr>
      <t xml:space="preserve">Waschlappen                                        </t>
    </r>
    <r>
      <rPr>
        <i val="true"/>
        <sz val="10"/>
        <rFont val="Arial"/>
        <family val="2"/>
        <charset val="1"/>
      </rPr>
      <t xml:space="preserve">                 </t>
    </r>
  </si>
  <si>
    <r>
      <rPr>
        <sz val="10"/>
        <rFont val="Arial"/>
        <family val="2"/>
        <charset val="1"/>
      </rPr>
      <t xml:space="preserve">Handtuch Mikrofaser                             </t>
    </r>
    <r>
      <rPr>
        <i val="true"/>
        <sz val="10"/>
        <rFont val="Arial"/>
        <family val="2"/>
        <charset val="1"/>
      </rPr>
      <t xml:space="preserve">                </t>
    </r>
  </si>
  <si>
    <r>
      <rPr>
        <sz val="10"/>
        <rFont val="Arial"/>
        <family val="2"/>
        <charset val="1"/>
      </rPr>
      <t xml:space="preserve">Packsack Plastiktüte                                 </t>
    </r>
    <r>
      <rPr>
        <i val="true"/>
        <sz val="10"/>
        <rFont val="Arial"/>
        <family val="2"/>
        <charset val="1"/>
      </rPr>
      <t xml:space="preserve">                  </t>
    </r>
  </si>
  <si>
    <r>
      <rPr>
        <b val="true"/>
        <sz val="10"/>
        <color rgb="FF993366"/>
        <rFont val="Arial"/>
        <family val="2"/>
        <charset val="1"/>
      </rPr>
      <t xml:space="preserve">ges. Hygiene                                   </t>
    </r>
    <r>
      <rPr>
        <b val="true"/>
        <i val="true"/>
        <sz val="10"/>
        <color rgb="FF993366"/>
        <rFont val="Arial"/>
        <family val="2"/>
        <charset val="1"/>
      </rPr>
      <t xml:space="preserve">  Ausrüstung</t>
    </r>
  </si>
  <si>
    <t xml:space="preserve">Hygene </t>
  </si>
  <si>
    <t xml:space="preserve">Shampoo/ Duschzeug</t>
  </si>
  <si>
    <t xml:space="preserve">Deospray Mini                                                  </t>
  </si>
  <si>
    <t xml:space="preserve">Zahnbürste+ Pasta                          </t>
  </si>
  <si>
    <t xml:space="preserve">Toiletenpapier                                                  </t>
  </si>
  <si>
    <t xml:space="preserve">ges. Hygiene                                       Verbrauch</t>
  </si>
  <si>
    <t xml:space="preserve">Nahrung </t>
  </si>
  <si>
    <t xml:space="preserve">frisches Brot (Baquette)</t>
  </si>
  <si>
    <t xml:space="preserve">am Start </t>
  </si>
  <si>
    <t xml:space="preserve">Trockennahrung  (z. B. Spaghetteria Pasta)</t>
  </si>
  <si>
    <t xml:space="preserve">der Tour</t>
  </si>
  <si>
    <t xml:space="preserve">Schokolade a 100gr.</t>
  </si>
  <si>
    <t xml:space="preserve">Wurst</t>
  </si>
  <si>
    <t xml:space="preserve">Käse</t>
  </si>
  <si>
    <t xml:space="preserve">Kaffee/ Tee </t>
  </si>
  <si>
    <t xml:space="preserve">Packsack - Plastiktütte /Tiefkühlbeutel                                         </t>
  </si>
  <si>
    <t xml:space="preserve">ges. Nahrung                                       Verbrauch</t>
  </si>
  <si>
    <t xml:space="preserve">Wasser </t>
  </si>
  <si>
    <t xml:space="preserve">ca. Wasser 1L</t>
  </si>
  <si>
    <t xml:space="preserve">ges. Wasser                                         Verbrauch</t>
  </si>
  <si>
    <t xml:space="preserve">Orient-  </t>
  </si>
  <si>
    <t xml:space="preserve">Karten 1:50.000 Rondo Edition</t>
  </si>
  <si>
    <t xml:space="preserve">ung      </t>
  </si>
  <si>
    <t xml:space="preserve">A4 Kartenausdrucke der Tagesetappen-1:25.000</t>
  </si>
  <si>
    <t xml:space="preserve">Kompaß </t>
  </si>
  <si>
    <t xml:space="preserve">Garmin Dakota 20 (GPS)+ Tasche,einschl. Batt.</t>
  </si>
  <si>
    <t xml:space="preserve">Höhenmesser Uhr- Ciclo Alpin 3</t>
  </si>
  <si>
    <t xml:space="preserve">Ersatz Batterien für das Dakota- AA (Lithium)</t>
  </si>
  <si>
    <t xml:space="preserve">Dokumenten Klarsichthüllen</t>
  </si>
  <si>
    <r>
      <rPr>
        <b val="true"/>
        <sz val="10"/>
        <color rgb="FF993366"/>
        <rFont val="Arial"/>
        <family val="2"/>
        <charset val="1"/>
      </rPr>
      <t xml:space="preserve">ges. Orientierung                              </t>
    </r>
    <r>
      <rPr>
        <b val="true"/>
        <i val="true"/>
        <sz val="10"/>
        <color rgb="FF993366"/>
        <rFont val="Arial"/>
        <family val="2"/>
        <charset val="1"/>
      </rPr>
      <t xml:space="preserve">Ausrüstung</t>
    </r>
  </si>
  <si>
    <t xml:space="preserve">Klein-    </t>
  </si>
  <si>
    <t xml:space="preserve">Lixada Stirnlampe  R3 3  Mini (mit Batterien)</t>
  </si>
  <si>
    <t xml:space="preserve">Kram</t>
  </si>
  <si>
    <t xml:space="preserve">Spot Messenger 2,  einschl. Batterien</t>
  </si>
  <si>
    <t xml:space="preserve">Notfallpack- Kopfschmerz, …. Pflaster, Durchfall</t>
  </si>
  <si>
    <t xml:space="preserve">Smartfon/ + Powerbank+  Ladegerät</t>
  </si>
  <si>
    <t xml:space="preserve">dünne Schnur</t>
  </si>
  <si>
    <t xml:space="preserve">A 5 Schulhefe/ + 2x Kuli- als Tagebuch</t>
  </si>
  <si>
    <t xml:space="preserve">Geld, Ausweis, Checkkarte. Fahrkarten</t>
  </si>
  <si>
    <t xml:space="preserve">Tiefkühl Zippbeutel</t>
  </si>
  <si>
    <t xml:space="preserve">Ausrüstungskarabiner</t>
  </si>
  <si>
    <r>
      <rPr>
        <b val="true"/>
        <sz val="10"/>
        <color rgb="FF993366"/>
        <rFont val="Arial"/>
        <family val="2"/>
        <charset val="1"/>
      </rPr>
      <t xml:space="preserve">ges. Kleinkram                                 </t>
    </r>
    <r>
      <rPr>
        <b val="true"/>
        <i val="true"/>
        <sz val="10"/>
        <color rgb="FF993366"/>
        <rFont val="Arial"/>
        <family val="2"/>
        <charset val="1"/>
      </rPr>
      <t xml:space="preserve">Ausrüstung</t>
    </r>
  </si>
  <si>
    <t xml:space="preserve">1x Gew..</t>
  </si>
  <si>
    <t xml:space="preserve">Gesam..</t>
  </si>
  <si>
    <t xml:space="preserve">        </t>
  </si>
  <si>
    <t xml:space="preserve">Ausrüstung am Körper</t>
  </si>
  <si>
    <t xml:space="preserve">Rucksack Gewicht</t>
  </si>
  <si>
    <r>
      <rPr>
        <sz val="11"/>
        <rFont val="Arial"/>
        <family val="2"/>
        <charset val="1"/>
      </rPr>
      <t xml:space="preserve">Verbrauch kompl.   </t>
    </r>
    <r>
      <rPr>
        <sz val="10"/>
        <rFont val="Arial"/>
        <family val="2"/>
        <charset val="1"/>
      </rPr>
      <t xml:space="preserve">(= Essen /Wasser /Gas /Seife)</t>
    </r>
  </si>
  <si>
    <t xml:space="preserve">Verbrauch- Nahrung/ Teebeutel/ Kaffee… </t>
  </si>
  <si>
    <r>
      <rPr>
        <sz val="11"/>
        <rFont val="Arial"/>
        <family val="2"/>
        <charset val="1"/>
      </rPr>
      <t xml:space="preserve">Ausrüstung</t>
    </r>
    <r>
      <rPr>
        <sz val="9"/>
        <rFont val="Arial"/>
        <family val="2"/>
        <charset val="1"/>
      </rPr>
      <t xml:space="preserve">  (ohne am Körper getr.u. Verbrauch)</t>
    </r>
  </si>
  <si>
    <t xml:space="preserve">Komplett</t>
  </si>
  <si>
    <t xml:space="preserve">Komplett- ohne Fotokram…..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</si>
</sst>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4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Comic Sans MS"/>
      <family val="4"/>
      <charset val="1"/>
    </font>
    <font>
      <b val="true"/>
      <sz val="14"/>
      <name val="Arial"/>
      <family val="2"/>
      <charset val="1"/>
    </font>
    <font>
      <sz val="10"/>
      <color rgb="FF003366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color rgb="FF339966"/>
      <name val="Arial"/>
      <family val="2"/>
      <charset val="1"/>
    </font>
    <font>
      <sz val="14"/>
      <name val="Arial"/>
      <family val="2"/>
      <charset val="1"/>
    </font>
    <font>
      <sz val="11"/>
      <name val="Wingdings 2"/>
      <family val="1"/>
      <charset val="2"/>
    </font>
    <font>
      <b val="true"/>
      <i val="true"/>
      <sz val="10"/>
      <color rgb="FF993366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Wingdings 2"/>
      <family val="1"/>
      <charset val="2"/>
    </font>
    <font>
      <b val="true"/>
      <i val="true"/>
      <sz val="10"/>
      <color rgb="FF0000FF"/>
      <name val="Arial"/>
      <family val="2"/>
      <charset val="1"/>
    </font>
    <font>
      <b val="true"/>
      <sz val="10"/>
      <color rgb="FF993366"/>
      <name val="Arial"/>
      <family val="2"/>
      <charset val="1"/>
    </font>
    <font>
      <sz val="16"/>
      <name val="Arial"/>
      <family val="2"/>
      <charset val="1"/>
    </font>
    <font>
      <sz val="11"/>
      <color rgb="FFFFFFFF"/>
      <name val="Wingdings 2"/>
      <family val="1"/>
      <charset val="2"/>
    </font>
    <font>
      <sz val="12"/>
      <name val="Arial"/>
      <family val="2"/>
      <charset val="1"/>
    </font>
    <font>
      <sz val="9"/>
      <color rgb="FF000000"/>
      <name val="Tahoma"/>
      <family val="2"/>
      <charset val="1"/>
    </font>
    <font>
      <b val="true"/>
      <u val="single"/>
      <sz val="9.5"/>
      <color rgb="FF000000"/>
      <name val="Arial"/>
      <family val="2"/>
    </font>
    <font>
      <b val="true"/>
      <sz val="10.25"/>
      <color rgb="FF000000"/>
      <name val="Arial"/>
      <family val="2"/>
    </font>
    <font>
      <b val="true"/>
      <sz val="9.25"/>
      <color rgb="FF000000"/>
      <name val="Arial"/>
      <family val="2"/>
    </font>
    <font>
      <sz val="8.25"/>
      <color rgb="FF000000"/>
      <name val="Arial"/>
      <family val="2"/>
    </font>
    <font>
      <b val="true"/>
      <sz val="11.25"/>
      <color rgb="FF000000"/>
      <name val="Arial"/>
      <family val="2"/>
    </font>
    <font>
      <b val="true"/>
      <sz val="8.25"/>
      <color rgb="FF000000"/>
      <name val="Arial"/>
      <family val="2"/>
    </font>
    <font>
      <sz val="3.75"/>
      <color rgb="FF000000"/>
      <name val="Arial"/>
      <family val="2"/>
    </font>
    <font>
      <sz val="10.25"/>
      <color rgb="FF000000"/>
      <name val="Arial"/>
      <family val="2"/>
    </font>
    <font>
      <sz val="7.35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4.25"/>
      <color rgb="FF000000"/>
      <name val="Arial"/>
      <family val="2"/>
    </font>
    <font>
      <b val="true"/>
      <sz val="8"/>
      <color rgb="FF000000"/>
      <name val="Arial"/>
      <family val="2"/>
    </font>
    <font>
      <sz val="9.2"/>
      <color rgb="FF000000"/>
      <name val="Arial"/>
      <family val="2"/>
    </font>
    <font>
      <b val="true"/>
      <sz val="11.5"/>
      <color rgb="FF000000"/>
      <name val="Arial"/>
      <family val="2"/>
    </font>
    <font>
      <sz val="8.25"/>
      <color rgb="FFC0C0C0"/>
      <name val="Arial"/>
      <family val="2"/>
    </font>
    <font>
      <b val="true"/>
      <sz val="8.25"/>
      <color rgb="FFC0C0C0"/>
      <name val="Arial"/>
      <family val="2"/>
    </font>
    <font>
      <sz val="8.5"/>
      <color rgb="FFC0C0C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99CC00"/>
        <bgColor rgb="FFFFCC00"/>
      </patternFill>
    </fill>
    <fill>
      <patternFill patternType="solid">
        <fgColor rgb="FFCCFFFF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4" fontId="7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CCCC"/>
      <rgbColor rgb="FFCCFFCC"/>
      <rgbColor rgb="FFFFFF99"/>
      <rgbColor rgb="FF99CCFF"/>
      <rgbColor rgb="FFFF99CC"/>
      <rgbColor rgb="FFCC99FF"/>
      <rgbColor rgb="FFD9D9D9"/>
      <rgbColor rgb="FF3366FF"/>
      <rgbColor rgb="FF5B9BD5"/>
      <rgbColor rgb="FF99CC00"/>
      <rgbColor rgb="FFFFCC00"/>
      <rgbColor rgb="FFFF9900"/>
      <rgbColor rgb="FFFF6600"/>
      <rgbColor rgb="FF666699"/>
      <rgbColor rgb="FF8B8B8B"/>
      <rgbColor rgb="FF003366"/>
      <rgbColor rgb="FF339966"/>
      <rgbColor rgb="FF292929"/>
      <rgbColor rgb="FF202B00"/>
      <rgbColor rgb="FF993300"/>
      <rgbColor rgb="FF993366"/>
      <rgbColor rgb="FF2B3636"/>
      <rgbColor rgb="FF3636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b="1" sz="10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 Rucksack-  am Körper Gew. in  gr. u. %</a:t>
            </a:r>
          </a:p>
        </c:rich>
      </c:tx>
      <c:layout>
        <c:manualLayout>
          <c:xMode val="edge"/>
          <c:yMode val="edge"/>
          <c:x val="0.0161239329750237"/>
          <c:y val="0.1553356890459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44600938967136"/>
          <c:y val="0.342884431709647"/>
          <c:w val="0.570422535211268"/>
          <c:h val="0.642516032200846"/>
        </c:manualLayout>
      </c:layout>
      <c:pieChart>
        <c:varyColors val="1"/>
        <c:ser>
          <c:idx val="0"/>
          <c:order val="0"/>
          <c:tx>
            <c:strRef>
              <c:f>"Gewicht"</c:f>
              <c:strCache>
                <c:ptCount val="1"/>
                <c:pt idx="0">
                  <c:v>Gewicht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6"/>
          <c:dPt>
            <c:idx val="0"/>
            <c:spPr>
              <a:solidFill>
                <a:srgbClr val="5b9bd5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ffff99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</c:dLbl>
            <c:dLblPos val="bestFit"/>
            <c:showLegendKey val="0"/>
            <c:showVal val="1"/>
            <c:showCatName val="0"/>
            <c:showSerName val="0"/>
            <c:showPercent val="1"/>
            <c:showLeaderLines val="0"/>
          </c:dLbls>
          <c:val>
            <c:numRef>
              <c:f>'Packliste '!$G$96;'Packliste '!$G$97</c:f>
              <c:numCache>
                <c:formatCode>General</c:formatCode>
                <c:ptCount val="2"/>
                <c:pt idx="0">
                  <c:v>4127</c:v>
                </c:pt>
                <c:pt idx="1">
                  <c:v>12631</c:v>
                </c:pt>
              </c:numCache>
            </c:numRef>
          </c:val>
        </c:ser>
        <c:firstSliceAng val="322"/>
      </c:pieChart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650643062159024"/>
          <c:y val="0.58122846138252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zero"/>
  </c:chart>
  <c:spPr>
    <a:solidFill>
      <a:srgbClr val="c0c0c0"/>
    </a:solidFill>
    <a:ln w="648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b="1" sz="11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Verteilung: Ausrüstung/ Verbrauchmittel </a:t>
            </a:r>
          </a:p>
        </c:rich>
      </c:tx>
      <c:layout>
        <c:manualLayout>
          <c:xMode val="edge"/>
          <c:yMode val="edge"/>
          <c:x val="0.123027259684362"/>
          <c:y val="0.0123832923832924"/>
        </c:manualLayout>
      </c:layout>
      <c:overlay val="0"/>
    </c:title>
    <c:autoTitleDeleted val="0"/>
    <c:view3D>
      <c:rotX val="15"/>
      <c:rotY val="20"/>
      <c:rAngAx val="1"/>
      <c:perspective val="30"/>
    </c:view3D>
    <c:floor>
      <c:spPr>
        <a:solidFill>
          <a:srgbClr val="c0c0c0"/>
        </a:solidFill>
        <a:ln w="3240">
          <a:solidFill>
            <a:srgbClr val="000000"/>
          </a:solidFill>
          <a:round/>
        </a:ln>
      </c:spPr>
    </c:floor>
    <c:backWall>
      <c:spPr>
        <a:ln w="12600">
          <a:solidFill>
            <a:srgbClr val="808080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135890462346432"/>
          <c:y val="0.0100160634980629"/>
          <c:w val="0.815342774078589"/>
          <c:h val="0.949919682509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'Packliste '!$F$103</c:f>
              <c:strCache>
                <c:ptCount val="1"/>
                <c:pt idx="0">
                  <c:v>Komplett</c:v>
                </c:pt>
              </c:strCache>
            </c:strRef>
          </c:tx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</c:dLbl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'!$G$103</c:f>
              <c:numCache>
                <c:formatCode>General</c:formatCode>
                <c:ptCount val="1"/>
                <c:pt idx="0">
                  <c:v>16758</c:v>
                </c:pt>
              </c:numCache>
            </c:numRef>
          </c:val>
        </c:ser>
        <c:ser>
          <c:idx val="1"/>
          <c:order val="1"/>
          <c:tx>
            <c:strRef>
              <c:f>"Ausrüstung"</c:f>
              <c:strCache>
                <c:ptCount val="1"/>
                <c:pt idx="0">
                  <c:v>Ausrüstung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</c:dLbl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'!$G$102</c:f>
              <c:numCache>
                <c:formatCode>General</c:formatCode>
                <c:ptCount val="1"/>
                <c:pt idx="0">
                  <c:v>11587</c:v>
                </c:pt>
              </c:numCache>
            </c:numRef>
          </c:val>
        </c:ser>
        <c:ser>
          <c:idx val="2"/>
          <c:order val="2"/>
          <c:tx>
            <c:strRef>
              <c:f>'Packliste '!$F$99</c:f>
              <c:strCache>
                <c:ptCount val="1"/>
                <c:pt idx="0">
                  <c:v>Verbrauch kompl.   (= Essen /Wasser /Gas /Seife)</c:v>
                </c:pt>
              </c:strCache>
            </c:strRef>
          </c:tx>
          <c:spPr>
            <a:ln w="12600">
              <a:solidFill>
                <a:srgbClr val="000000"/>
              </a:solidFill>
              <a:round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</c:dLbl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'!$G$99</c:f>
              <c:numCache>
                <c:formatCode>General</c:formatCode>
                <c:ptCount val="1"/>
                <c:pt idx="0">
                  <c:v>5171</c:v>
                </c:pt>
              </c:numCache>
            </c:numRef>
          </c:val>
        </c:ser>
        <c:gapWidth val="150"/>
        <c:shape val="box"/>
        <c:axId val="57864328"/>
        <c:axId val="96458490"/>
        <c:axId val="0"/>
      </c:bar3DChart>
      <c:catAx>
        <c:axId val="57864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37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96458490"/>
        <c:crosses val="autoZero"/>
        <c:auto val="1"/>
        <c:lblAlgn val="ctr"/>
        <c:lblOffset val="100"/>
      </c:catAx>
      <c:valAx>
        <c:axId val="9645849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sz="10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57864328"/>
        <c:crosses val="autoZero"/>
        <c:crossBetween val="midCat"/>
      </c:valAx>
      <c:spPr>
        <a:gradFill>
          <a:gsLst>
            <a:gs pos="0">
              <a:srgbClr val="ffffff"/>
            </a:gs>
            <a:gs pos="100000">
              <a:srgbClr val="363636"/>
            </a:gs>
          </a:gsLst>
          <a:lin ang="5400000"/>
        </a:gra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12822297732116"/>
          <c:y val="0.0675000823975615"/>
        </c:manualLayout>
      </c:layout>
      <c:overlay val="0"/>
      <c:spPr>
        <a:ln w="3240">
          <a:solidFill>
            <a:srgbClr val="000000"/>
          </a:solidFill>
          <a:round/>
        </a:ln>
      </c:spPr>
    </c:legend>
    <c:plotVisOnly val="1"/>
    <c:dispBlanksAs val="gap"/>
  </c:chart>
  <c:spPr>
    <a:solidFill>
      <a:srgbClr val="c0c0c0"/>
    </a:solidFill>
    <a:ln w="648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b="1" sz="14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Verbrauchmittel Aufteilung</a:t>
            </a:r>
          </a:p>
        </c:rich>
      </c:tx>
      <c:layout>
        <c:manualLayout>
          <c:xMode val="edge"/>
          <c:yMode val="edge"/>
          <c:x val="0.0145034935422401"/>
          <c:y val="0.063668960170559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19712047427483"/>
          <c:y val="0.23768062245276"/>
          <c:w val="0.613275460512386"/>
          <c:h val="0.5171359762875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spPr>
              <a:solidFill>
                <a:srgbClr val="5b9bd5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993366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ccffff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1"/>
            </c:dLbl>
            <c:dLbl>
              <c:idx val="3"/>
              <c:dLblPos val="bestFit"/>
              <c:showLegendKey val="0"/>
              <c:showVal val="1"/>
              <c:showCatName val="0"/>
              <c:showSerName val="0"/>
              <c:showPercent val="1"/>
            </c:dLbl>
            <c:dLblPos val="bestFit"/>
            <c:showLegendKey val="0"/>
            <c:showVal val="1"/>
            <c:showCatName val="0"/>
            <c:showSerName val="0"/>
            <c:showPercent val="1"/>
            <c:showLeaderLines val="0"/>
          </c:dLbls>
          <c:val>
            <c:numRef>
              <c:f>'Packliste '!$H$23;'Packliste '!$H$64;'Packliste '!$H$72;'Packliste '!$H$74</c:f>
              <c:numCache>
                <c:formatCode>General</c:formatCode>
                <c:ptCount val="4"/>
                <c:pt idx="0">
                  <c:v>380</c:v>
                </c:pt>
                <c:pt idx="1">
                  <c:v>270</c:v>
                </c:pt>
                <c:pt idx="2">
                  <c:v>3521</c:v>
                </c:pt>
                <c:pt idx="3">
                  <c:v>1000</c:v>
                </c:pt>
              </c:numCache>
            </c:numRef>
          </c:val>
        </c:ser>
        <c:firstSliceAng val="20"/>
      </c:pieChart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659883720930232"/>
          <c:y val="0.536765990650828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zero"/>
  </c:chart>
  <c:spPr>
    <a:solidFill>
      <a:srgbClr val="c0c0c0"/>
    </a:solidFill>
    <a:ln w="648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5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b="1" sz="115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Ausrüstung nach Rubriken</a:t>
            </a:r>
          </a:p>
        </c:rich>
      </c:tx>
      <c:layout>
        <c:manualLayout>
          <c:xMode val="edge"/>
          <c:yMode val="edge"/>
          <c:x val="0.372222222222222"/>
          <c:y val="0.0362597124229704"/>
        </c:manualLayout>
      </c:layout>
      <c:overlay val="0"/>
    </c:title>
    <c:autoTitleDeleted val="0"/>
    <c:view3D>
      <c:rotX val="15"/>
      <c:rotY val="20"/>
      <c:rAngAx val="1"/>
      <c:perspective val="30"/>
    </c:view3D>
    <c:floor>
      <c:spPr>
        <a:solidFill>
          <a:srgbClr val="c0c0c0"/>
        </a:solidFill>
        <a:ln w="3240">
          <a:solidFill>
            <a:srgbClr val="000000"/>
          </a:solidFill>
          <a:round/>
        </a:ln>
      </c:spPr>
    </c:floor>
    <c:backWall>
      <c:spPr>
        <a:ln w="12600">
          <a:solidFill>
            <a:srgbClr val="808080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329052823315118"/>
          <c:y val="0.104544283137188"/>
          <c:w val="0.660655737704918"/>
          <c:h val="0.8385877501932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"Orientierung"</c:f>
              <c:strCache>
                <c:ptCount val="1"/>
                <c:pt idx="0">
                  <c:v>Orientierung</c:v>
                </c:pt>
              </c:strCache>
            </c:strRef>
          </c:tx>
          <c:spPr>
            <a:solidFill>
              <a:srgbClr val="0066cc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</c:dLbl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'!$H$82</c:f>
              <c:numCache>
                <c:formatCode>General</c:formatCode>
                <c:ptCount val="1"/>
                <c:pt idx="0">
                  <c:v>543</c:v>
                </c:pt>
              </c:numCache>
            </c:numRef>
          </c:val>
        </c:ser>
        <c:ser>
          <c:idx val="1"/>
          <c:order val="1"/>
          <c:tx>
            <c:strRef>
              <c:f>"Kochen"</c:f>
              <c:strCache>
                <c:ptCount val="1"/>
                <c:pt idx="0">
                  <c:v>Kochen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'!$H$21</c:f>
              <c:numCache>
                <c:formatCode>General</c:formatCode>
                <c:ptCount val="1"/>
                <c:pt idx="0">
                  <c:v>340</c:v>
                </c:pt>
              </c:numCache>
            </c:numRef>
          </c:val>
        </c:ser>
        <c:ser>
          <c:idx val="2"/>
          <c:order val="2"/>
          <c:tx>
            <c:strRef>
              <c:f>"Kleinkram"</c:f>
              <c:strCache>
                <c:ptCount val="1"/>
                <c:pt idx="0">
                  <c:v>Kleinkram</c:v>
                </c:pt>
              </c:strCache>
            </c:strRef>
          </c:tx>
          <c:spPr>
            <a:solidFill>
              <a:srgbClr val="cccc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'!$H$92</c:f>
              <c:numCache>
                <c:formatCode>General</c:formatCode>
                <c:ptCount val="1"/>
                <c:pt idx="0">
                  <c:v>957</c:v>
                </c:pt>
              </c:numCache>
            </c:numRef>
          </c:val>
        </c:ser>
        <c:ser>
          <c:idx val="3"/>
          <c:order val="3"/>
          <c:tx>
            <c:strRef>
              <c:f>"Kleidung (im Rucksack)"</c:f>
              <c:strCache>
                <c:ptCount val="1"/>
                <c:pt idx="0">
                  <c:v>Kleidung (im Rucksack)</c:v>
                </c:pt>
              </c:strCache>
            </c:strRef>
          </c:tx>
          <c:spPr>
            <a:solidFill>
              <a:srgbClr val="cc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'!$H$38</c:f>
              <c:numCache>
                <c:formatCode>General</c:formatCode>
                <c:ptCount val="1"/>
                <c:pt idx="0">
                  <c:v>1920</c:v>
                </c:pt>
              </c:numCache>
            </c:numRef>
          </c:val>
        </c:ser>
        <c:ser>
          <c:idx val="4"/>
          <c:order val="4"/>
          <c:tx>
            <c:strRef>
              <c:f>"Foto"</c:f>
              <c:strCache>
                <c:ptCount val="1"/>
                <c:pt idx="0">
                  <c:v>Foto</c:v>
                </c:pt>
              </c:strCache>
            </c:strRef>
          </c:tx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'!$H$53</c:f>
              <c:numCache>
                <c:formatCode>General</c:formatCode>
                <c:ptCount val="1"/>
                <c:pt idx="0">
                  <c:v>242</c:v>
                </c:pt>
              </c:numCache>
            </c:numRef>
          </c:val>
        </c:ser>
        <c:ser>
          <c:idx val="5"/>
          <c:order val="5"/>
          <c:tx>
            <c:strRef>
              <c:f>"Am Körper"</c:f>
              <c:strCache>
                <c:ptCount val="1"/>
                <c:pt idx="0">
                  <c:v>Am Körper</c:v>
                </c:pt>
              </c:strCache>
            </c:strRef>
          </c:tx>
          <c:spPr>
            <a:solidFill>
              <a:srgbClr val="6600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'!$G$96</c:f>
              <c:numCache>
                <c:formatCode>General</c:formatCode>
                <c:ptCount val="1"/>
                <c:pt idx="0">
                  <c:v>4127</c:v>
                </c:pt>
              </c:numCache>
            </c:numRef>
          </c:val>
        </c:ser>
        <c:ser>
          <c:idx val="6"/>
          <c:order val="6"/>
          <c:tx>
            <c:strRef>
              <c:f>"Transport/Schlafen"</c:f>
              <c:strCache>
                <c:ptCount val="1"/>
                <c:pt idx="0">
                  <c:v>Transport/Schlafen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'!$H$45</c:f>
              <c:numCache>
                <c:formatCode>General</c:formatCode>
                <c:ptCount val="1"/>
                <c:pt idx="0">
                  <c:v>3280</c:v>
                </c:pt>
              </c:numCache>
            </c:numRef>
          </c:val>
        </c:ser>
        <c:ser>
          <c:idx val="7"/>
          <c:order val="7"/>
          <c:tx>
            <c:strRef>
              <c:f>"Verbrauch- Wasser/ Nahrung/ etc."</c:f>
              <c:strCache>
                <c:ptCount val="1"/>
                <c:pt idx="0">
                  <c:v>Verbrauch- Wasser/ Nahrung/ etc.</c:v>
                </c:pt>
              </c:strCache>
            </c:strRef>
          </c:tx>
          <c:spPr>
            <a:solidFill>
              <a:srgbClr val="ff808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'!$G$99</c:f>
              <c:numCache>
                <c:formatCode>General</c:formatCode>
                <c:ptCount val="1"/>
                <c:pt idx="0">
                  <c:v>5171</c:v>
                </c:pt>
              </c:numCache>
            </c:numRef>
          </c:val>
        </c:ser>
        <c:ser>
          <c:idx val="8"/>
          <c:order val="8"/>
          <c:tx>
            <c:strRef>
              <c:f>"Komplett"</c:f>
              <c:strCache>
                <c:ptCount val="1"/>
                <c:pt idx="0">
                  <c:v>Komplett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'!$G$103</c:f>
              <c:numCache>
                <c:formatCode>General</c:formatCode>
                <c:ptCount val="1"/>
                <c:pt idx="0">
                  <c:v>16758</c:v>
                </c:pt>
              </c:numCache>
            </c:numRef>
          </c:val>
        </c:ser>
        <c:ser>
          <c:idx val="9"/>
          <c:order val="9"/>
          <c:tx>
            <c:strRef>
              <c:f>"die gr. vier"</c:f>
              <c:strCache>
                <c:ptCount val="1"/>
                <c:pt idx="0">
                  <c:v>die gr. vier</c:v>
                </c:pt>
              </c:strCache>
            </c:strRef>
          </c:tx>
          <c:spPr>
            <a:solidFill>
              <a:srgbClr val="ff00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</c:dLbl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'Packliste '!$G$5</c:f>
              <c:numCache>
                <c:formatCode>General</c:formatCode>
                <c:ptCount val="1"/>
                <c:pt idx="0">
                  <c:v>3170</c:v>
                </c:pt>
              </c:numCache>
            </c:numRef>
          </c:val>
        </c:ser>
        <c:gapWidth val="130"/>
        <c:shape val="box"/>
        <c:axId val="78843897"/>
        <c:axId val="33732334"/>
        <c:axId val="0"/>
      </c:bar3DChart>
      <c:catAx>
        <c:axId val="788438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33732334"/>
        <c:crosses val="autoZero"/>
        <c:auto val="1"/>
        <c:lblAlgn val="ctr"/>
        <c:lblOffset val="100"/>
      </c:catAx>
      <c:valAx>
        <c:axId val="33732334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78843897"/>
        <c:crosses val="autoZero"/>
        <c:crossBetween val="midCat"/>
      </c:valAx>
      <c:spPr>
        <a:gradFill>
          <a:gsLst>
            <a:gs pos="0">
              <a:srgbClr val="c0c0c0"/>
            </a:gs>
            <a:gs pos="100000">
              <a:srgbClr val="292929"/>
            </a:gs>
          </a:gsLst>
          <a:lin ang="5400000"/>
        </a:gradFill>
        <a:ln w="12600">
          <a:solidFill>
            <a:srgbClr val="808080"/>
          </a:solidFill>
          <a:round/>
        </a:ln>
      </c:spPr>
    </c:plotArea>
    <c:legend>
      <c:legendPos val="l"/>
      <c:overlay val="0"/>
      <c:spPr>
        <a:ln w="3240">
          <a:solidFill>
            <a:srgbClr val="000000"/>
          </a:solidFill>
          <a:round/>
        </a:ln>
      </c:spPr>
    </c:legend>
    <c:plotVisOnly val="1"/>
    <c:dispBlanksAs val="gap"/>
  </c:chart>
  <c:spPr>
    <a:solidFill>
      <a:srgbClr val="c0c0c0"/>
    </a:solidFill>
    <a:ln w="648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61200</xdr:colOff>
      <xdr:row>58</xdr:row>
      <xdr:rowOff>76320</xdr:rowOff>
    </xdr:from>
    <xdr:to>
      <xdr:col>19</xdr:col>
      <xdr:colOff>47880</xdr:colOff>
      <xdr:row>72</xdr:row>
      <xdr:rowOff>142560</xdr:rowOff>
    </xdr:to>
    <xdr:graphicFrame>
      <xdr:nvGraphicFramePr>
        <xdr:cNvPr id="0" name="Chart 2"/>
        <xdr:cNvGraphicFramePr/>
      </xdr:nvGraphicFramePr>
      <xdr:xfrm>
        <a:off x="7742160" y="10337760"/>
        <a:ext cx="3415680" cy="2546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204840</xdr:colOff>
      <xdr:row>27</xdr:row>
      <xdr:rowOff>26640</xdr:rowOff>
    </xdr:from>
    <xdr:to>
      <xdr:col>19</xdr:col>
      <xdr:colOff>790200</xdr:colOff>
      <xdr:row>47</xdr:row>
      <xdr:rowOff>163080</xdr:rowOff>
    </xdr:to>
    <xdr:graphicFrame>
      <xdr:nvGraphicFramePr>
        <xdr:cNvPr id="1" name="Chart 3"/>
        <xdr:cNvGraphicFramePr/>
      </xdr:nvGraphicFramePr>
      <xdr:xfrm>
        <a:off x="7885800" y="4834080"/>
        <a:ext cx="4014360" cy="3662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66600</xdr:colOff>
      <xdr:row>72</xdr:row>
      <xdr:rowOff>152280</xdr:rowOff>
    </xdr:from>
    <xdr:to>
      <xdr:col>19</xdr:col>
      <xdr:colOff>37800</xdr:colOff>
      <xdr:row>93</xdr:row>
      <xdr:rowOff>142560</xdr:rowOff>
    </xdr:to>
    <xdr:graphicFrame>
      <xdr:nvGraphicFramePr>
        <xdr:cNvPr id="2" name="Chart 8"/>
        <xdr:cNvGraphicFramePr/>
      </xdr:nvGraphicFramePr>
      <xdr:xfrm>
        <a:off x="7747560" y="12894120"/>
        <a:ext cx="3400200" cy="3714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209520</xdr:colOff>
      <xdr:row>4</xdr:row>
      <xdr:rowOff>76680</xdr:rowOff>
    </xdr:from>
    <xdr:to>
      <xdr:col>19</xdr:col>
      <xdr:colOff>732960</xdr:colOff>
      <xdr:row>26</xdr:row>
      <xdr:rowOff>162000</xdr:rowOff>
    </xdr:to>
    <xdr:graphicFrame>
      <xdr:nvGraphicFramePr>
        <xdr:cNvPr id="3" name="Chart 9"/>
        <xdr:cNvGraphicFramePr/>
      </xdr:nvGraphicFramePr>
      <xdr:xfrm>
        <a:off x="7890480" y="763560"/>
        <a:ext cx="3952440" cy="4030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0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V53" activeCellId="0" sqref="V53"/>
    </sheetView>
  </sheetViews>
  <sheetFormatPr defaultRowHeight="12.8"/>
  <cols>
    <col collapsed="false" hidden="false" max="1" min="1" style="1" width="0.13265306122449"/>
    <col collapsed="false" hidden="true" max="2" min="2" style="0" width="0"/>
    <col collapsed="false" hidden="false" max="3" min="3" style="0" width="2.29591836734694"/>
    <col collapsed="false" hidden="false" max="4" min="4" style="0" width="8.63775510204082"/>
    <col collapsed="false" hidden="false" max="5" min="5" style="2" width="4.18367346938776"/>
    <col collapsed="false" hidden="false" max="6" min="6" style="0" width="47.6530612244898"/>
    <col collapsed="false" hidden="false" max="7" min="7" style="3" width="8.10204081632653"/>
    <col collapsed="false" hidden="false" max="8" min="8" style="3" width="7.56122448979592"/>
    <col collapsed="false" hidden="false" max="9" min="9" style="3" width="4.18367346938776"/>
    <col collapsed="false" hidden="false" max="10" min="10" style="3" width="7.69387755102041"/>
    <col collapsed="false" hidden="false" max="11" min="11" style="0" width="1.62244897959184"/>
    <col collapsed="false" hidden="false" max="12" min="12" style="0" width="8.77551020408163"/>
    <col collapsed="false" hidden="false" max="13" min="13" style="4" width="1.35204081632653"/>
    <col collapsed="false" hidden="false" max="14" min="14" style="0" width="5.26530612244898"/>
    <col collapsed="false" hidden="false" max="15" min="15" style="0" width="1.4030612244898"/>
    <col collapsed="false" hidden="false" max="16" min="16" style="5" width="14.4438775510204"/>
    <col collapsed="false" hidden="false" max="17" min="17" style="5" width="11.2040816326531"/>
    <col collapsed="false" hidden="false" max="18" min="18" style="5" width="11.7448979591837"/>
    <col collapsed="false" hidden="false" max="19" min="19" style="5" width="11.2040816326531"/>
    <col collapsed="false" hidden="false" max="20" min="20" style="5" width="13.6326530612245"/>
    <col collapsed="false" hidden="false" max="28" min="21" style="5" width="11.2040816326531"/>
    <col collapsed="false" hidden="false" max="29" min="29" style="1" width="11.2040816326531"/>
    <col collapsed="false" hidden="false" max="256" min="30" style="0" width="11.2040816326531"/>
    <col collapsed="false" hidden="false" max="1025" min="257" style="0" width="8.50510204081633"/>
  </cols>
  <sheetData>
    <row r="1" s="5" customFormat="true" ht="17.35" hidden="false" customHeight="false" outlineLevel="0" collapsed="false">
      <c r="E1" s="6"/>
      <c r="F1" s="7" t="s">
        <v>0</v>
      </c>
      <c r="G1" s="8"/>
      <c r="H1" s="8"/>
      <c r="I1" s="8"/>
      <c r="J1" s="8"/>
      <c r="M1" s="9"/>
    </row>
    <row r="2" s="5" customFormat="true" ht="6.75" hidden="false" customHeight="true" outlineLevel="0" collapsed="false">
      <c r="C2" s="8"/>
      <c r="D2" s="8"/>
      <c r="E2" s="10"/>
      <c r="F2" s="8"/>
      <c r="G2" s="8"/>
      <c r="H2" s="8"/>
      <c r="I2" s="8"/>
      <c r="J2" s="8"/>
      <c r="K2" s="8"/>
      <c r="L2" s="8"/>
      <c r="M2" s="11"/>
      <c r="N2" s="8"/>
      <c r="O2" s="8"/>
      <c r="P2" s="8"/>
      <c r="Q2" s="8"/>
    </row>
    <row r="3" s="5" customFormat="true" ht="15" hidden="false" customHeight="false" outlineLevel="0" collapsed="false">
      <c r="C3" s="8"/>
      <c r="D3" s="8"/>
      <c r="E3" s="10"/>
      <c r="F3" s="12" t="s">
        <v>1</v>
      </c>
      <c r="G3" s="13" t="n">
        <f aca="false">G96</f>
        <v>4127</v>
      </c>
      <c r="H3" s="14"/>
      <c r="I3" s="14"/>
      <c r="J3" s="8"/>
      <c r="K3" s="8"/>
      <c r="L3" s="8"/>
      <c r="M3" s="11"/>
      <c r="N3" s="8"/>
      <c r="O3" s="8"/>
      <c r="P3" s="8"/>
      <c r="Q3" s="8"/>
    </row>
    <row r="4" s="5" customFormat="true" ht="15" hidden="false" customHeight="false" outlineLevel="0" collapsed="false">
      <c r="C4" s="8"/>
      <c r="D4" s="8"/>
      <c r="E4" s="10"/>
      <c r="F4" s="12" t="s">
        <v>2</v>
      </c>
      <c r="G4" s="13" t="n">
        <f aca="false">G97</f>
        <v>12631</v>
      </c>
      <c r="H4" s="14"/>
      <c r="I4" s="14"/>
      <c r="J4" s="8"/>
      <c r="K4" s="8"/>
      <c r="L4" s="8"/>
      <c r="M4" s="11"/>
      <c r="N4" s="8"/>
      <c r="O4" s="8"/>
      <c r="P4" s="8"/>
      <c r="Q4" s="8"/>
    </row>
    <row r="5" s="5" customFormat="true" ht="15" hidden="false" customHeight="false" outlineLevel="0" collapsed="false">
      <c r="C5" s="8"/>
      <c r="D5" s="8"/>
      <c r="E5" s="10"/>
      <c r="F5" s="12" t="s">
        <v>3</v>
      </c>
      <c r="G5" s="13" t="n">
        <f aca="false">G98</f>
        <v>3170</v>
      </c>
      <c r="H5" s="14"/>
      <c r="I5" s="14"/>
      <c r="J5" s="8"/>
      <c r="K5" s="8"/>
      <c r="L5" s="8"/>
      <c r="M5" s="11"/>
      <c r="N5" s="8"/>
      <c r="O5" s="8"/>
      <c r="P5" s="8"/>
      <c r="Q5" s="8"/>
    </row>
    <row r="6" s="5" customFormat="true" ht="15" hidden="false" customHeight="false" outlineLevel="0" collapsed="false">
      <c r="C6" s="8"/>
      <c r="D6" s="8"/>
      <c r="E6" s="10"/>
      <c r="F6" s="12" t="s">
        <v>4</v>
      </c>
      <c r="G6" s="13" t="n">
        <f aca="false">G100</f>
        <v>3506</v>
      </c>
      <c r="H6" s="14"/>
      <c r="I6" s="14"/>
      <c r="J6" s="8"/>
      <c r="K6" s="8"/>
      <c r="L6" s="8"/>
      <c r="M6" s="11"/>
      <c r="N6" s="8"/>
      <c r="O6" s="8"/>
      <c r="P6" s="8"/>
      <c r="Q6" s="8"/>
    </row>
    <row r="7" s="5" customFormat="true" ht="15" hidden="false" customHeight="false" outlineLevel="0" collapsed="false">
      <c r="C7" s="8"/>
      <c r="D7" s="8"/>
      <c r="E7" s="10"/>
      <c r="F7" s="12" t="s">
        <v>5</v>
      </c>
      <c r="G7" s="13" t="n">
        <f aca="false">G99</f>
        <v>5171</v>
      </c>
      <c r="H7" s="14"/>
      <c r="I7" s="14"/>
      <c r="J7" s="8"/>
      <c r="K7" s="8"/>
      <c r="L7" s="8"/>
      <c r="M7" s="11"/>
      <c r="N7" s="8"/>
      <c r="O7" s="8"/>
      <c r="P7" s="8"/>
      <c r="Q7" s="8"/>
    </row>
    <row r="8" s="5" customFormat="true" ht="15" hidden="false" customHeight="false" outlineLevel="0" collapsed="false">
      <c r="C8" s="8"/>
      <c r="D8" s="8"/>
      <c r="E8" s="10"/>
      <c r="F8" s="12" t="s">
        <v>6</v>
      </c>
      <c r="G8" s="13" t="n">
        <f aca="false">G101</f>
        <v>7460</v>
      </c>
      <c r="H8" s="14"/>
      <c r="I8" s="14"/>
      <c r="J8" s="8"/>
      <c r="K8" s="8"/>
      <c r="L8" s="8"/>
      <c r="M8" s="11"/>
      <c r="N8" s="8"/>
      <c r="O8" s="8"/>
      <c r="P8" s="8"/>
      <c r="Q8" s="8"/>
    </row>
    <row r="9" s="5" customFormat="true" ht="15" hidden="false" customHeight="false" outlineLevel="0" collapsed="false">
      <c r="C9" s="8"/>
      <c r="D9" s="8"/>
      <c r="E9" s="10"/>
      <c r="F9" s="12" t="s">
        <v>7</v>
      </c>
      <c r="G9" s="13" t="n">
        <f aca="false">G102</f>
        <v>11587</v>
      </c>
      <c r="H9" s="14"/>
      <c r="I9" s="14"/>
      <c r="J9" s="8"/>
      <c r="K9" s="8"/>
      <c r="L9" s="8"/>
      <c r="M9" s="11"/>
      <c r="N9" s="8"/>
      <c r="O9" s="8"/>
      <c r="P9" s="8"/>
      <c r="Q9" s="8"/>
    </row>
    <row r="10" s="5" customFormat="true" ht="18.75" hidden="false" customHeight="true" outlineLevel="0" collapsed="false">
      <c r="C10" s="8"/>
      <c r="D10" s="8"/>
      <c r="E10" s="10"/>
      <c r="F10" s="15" t="s">
        <v>8</v>
      </c>
      <c r="G10" s="13" t="n">
        <f aca="false">G103</f>
        <v>16758</v>
      </c>
      <c r="H10" s="14"/>
      <c r="I10" s="14"/>
      <c r="J10" s="8"/>
      <c r="K10" s="8"/>
      <c r="L10" s="8"/>
      <c r="M10" s="11"/>
      <c r="N10" s="8"/>
      <c r="O10" s="8"/>
      <c r="P10" s="8"/>
      <c r="Q10" s="8"/>
    </row>
    <row r="11" s="5" customFormat="true" ht="8.25" hidden="false" customHeight="true" outlineLevel="0" collapsed="false">
      <c r="B11" s="16"/>
      <c r="C11" s="11"/>
      <c r="D11" s="17"/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"/>
    </row>
    <row r="12" s="4" customFormat="true" ht="17.25" hidden="false" customHeight="true" outlineLevel="0" collapsed="false">
      <c r="A12" s="19"/>
      <c r="B12" s="19"/>
      <c r="C12" s="20"/>
      <c r="D12" s="21"/>
      <c r="E12" s="22"/>
      <c r="F12" s="23"/>
      <c r="G12" s="24" t="s">
        <v>9</v>
      </c>
      <c r="H12" s="25"/>
      <c r="I12" s="24" t="s">
        <v>10</v>
      </c>
      <c r="J12" s="26"/>
      <c r="K12" s="27" t="s">
        <v>11</v>
      </c>
      <c r="L12" s="28" t="s">
        <v>12</v>
      </c>
      <c r="M12" s="20"/>
      <c r="N12" s="29" t="s">
        <v>13</v>
      </c>
      <c r="O12" s="29"/>
      <c r="P12" s="11"/>
      <c r="Q12" s="1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9"/>
    </row>
    <row r="13" customFormat="false" ht="12" hidden="false" customHeight="true" outlineLevel="0" collapsed="false">
      <c r="A13" s="0"/>
      <c r="B13" s="30"/>
      <c r="C13" s="20"/>
      <c r="D13" s="31" t="s">
        <v>14</v>
      </c>
      <c r="E13" s="32" t="s">
        <v>15</v>
      </c>
      <c r="F13" s="33" t="s">
        <v>16</v>
      </c>
      <c r="G13" s="34" t="s">
        <v>17</v>
      </c>
      <c r="H13" s="35" t="s">
        <v>18</v>
      </c>
      <c r="I13" s="36" t="s">
        <v>19</v>
      </c>
      <c r="J13" s="37" t="s">
        <v>18</v>
      </c>
      <c r="K13" s="38"/>
      <c r="L13" s="39" t="s">
        <v>20</v>
      </c>
      <c r="M13" s="40"/>
      <c r="N13" s="39" t="s">
        <v>21</v>
      </c>
      <c r="O13" s="41"/>
      <c r="P13" s="42"/>
      <c r="Q13" s="8"/>
      <c r="AC13" s="0"/>
    </row>
    <row r="14" customFormat="false" ht="13.8" hidden="false" customHeight="false" outlineLevel="0" collapsed="false">
      <c r="A14" s="0"/>
      <c r="B14" s="19"/>
      <c r="C14" s="20"/>
      <c r="D14" s="43" t="s">
        <v>22</v>
      </c>
      <c r="E14" s="44" t="n">
        <v>1</v>
      </c>
      <c r="F14" s="45" t="s">
        <v>23</v>
      </c>
      <c r="G14" s="46" t="n">
        <v>120</v>
      </c>
      <c r="H14" s="47" t="n">
        <f aca="false">E14*G14-J14</f>
        <v>120</v>
      </c>
      <c r="I14" s="48"/>
      <c r="J14" s="49" t="n">
        <f aca="false">G14*I14</f>
        <v>0</v>
      </c>
      <c r="K14" s="20"/>
      <c r="L14" s="50" t="s">
        <v>24</v>
      </c>
      <c r="M14" s="20"/>
      <c r="N14" s="51"/>
      <c r="O14" s="20"/>
      <c r="P14" s="11"/>
      <c r="Q14" s="8"/>
      <c r="AC14" s="0"/>
    </row>
    <row r="15" customFormat="false" ht="13.8" hidden="false" customHeight="false" outlineLevel="0" collapsed="false">
      <c r="A15" s="0"/>
      <c r="B15" s="19"/>
      <c r="C15" s="20"/>
      <c r="D15" s="52"/>
      <c r="E15" s="44" t="n">
        <v>1</v>
      </c>
      <c r="F15" s="45" t="s">
        <v>25</v>
      </c>
      <c r="G15" s="46" t="n">
        <v>38</v>
      </c>
      <c r="H15" s="53" t="n">
        <f aca="false">E15*G15-J15</f>
        <v>38</v>
      </c>
      <c r="I15" s="48"/>
      <c r="J15" s="49" t="n">
        <f aca="false">G15*I15</f>
        <v>0</v>
      </c>
      <c r="K15" s="20"/>
      <c r="L15" s="50" t="s">
        <v>24</v>
      </c>
      <c r="M15" s="20"/>
      <c r="N15" s="54"/>
      <c r="O15" s="20"/>
      <c r="P15" s="11"/>
      <c r="Q15" s="8"/>
      <c r="AC15" s="0"/>
    </row>
    <row r="16" customFormat="false" ht="13.8" hidden="false" customHeight="false" outlineLevel="0" collapsed="false">
      <c r="A16" s="0"/>
      <c r="B16" s="19"/>
      <c r="C16" s="20"/>
      <c r="D16" s="52"/>
      <c r="E16" s="44" t="n">
        <v>2</v>
      </c>
      <c r="F16" s="45" t="s">
        <v>26</v>
      </c>
      <c r="G16" s="46" t="n">
        <v>10</v>
      </c>
      <c r="H16" s="53" t="n">
        <f aca="false">E16*G16-J16</f>
        <v>10</v>
      </c>
      <c r="I16" s="48" t="n">
        <v>1</v>
      </c>
      <c r="J16" s="49" t="n">
        <f aca="false">G16*I16</f>
        <v>10</v>
      </c>
      <c r="K16" s="20"/>
      <c r="L16" s="50" t="s">
        <v>24</v>
      </c>
      <c r="M16" s="20"/>
      <c r="N16" s="54"/>
      <c r="O16" s="20"/>
      <c r="P16" s="11"/>
      <c r="Q16" s="8"/>
      <c r="AC16" s="0"/>
    </row>
    <row r="17" customFormat="false" ht="13.8" hidden="false" customHeight="false" outlineLevel="0" collapsed="false">
      <c r="A17" s="0"/>
      <c r="B17" s="19"/>
      <c r="C17" s="20"/>
      <c r="D17" s="52"/>
      <c r="E17" s="44" t="n">
        <v>1</v>
      </c>
      <c r="F17" s="45" t="s">
        <v>27</v>
      </c>
      <c r="G17" s="46" t="n">
        <v>18</v>
      </c>
      <c r="H17" s="53" t="n">
        <f aca="false">E17*G17-J17</f>
        <v>18</v>
      </c>
      <c r="I17" s="48"/>
      <c r="J17" s="49" t="n">
        <f aca="false">G17*I17</f>
        <v>0</v>
      </c>
      <c r="K17" s="20"/>
      <c r="L17" s="50" t="s">
        <v>24</v>
      </c>
      <c r="M17" s="20"/>
      <c r="N17" s="54"/>
      <c r="O17" s="20"/>
      <c r="P17" s="11"/>
      <c r="Q17" s="8"/>
      <c r="AC17" s="0"/>
    </row>
    <row r="18" customFormat="false" ht="13.8" hidden="false" customHeight="false" outlineLevel="0" collapsed="false">
      <c r="A18" s="0"/>
      <c r="B18" s="19"/>
      <c r="C18" s="20"/>
      <c r="D18" s="52"/>
      <c r="E18" s="44" t="n">
        <v>1</v>
      </c>
      <c r="F18" s="45" t="s">
        <v>28</v>
      </c>
      <c r="G18" s="46" t="n">
        <v>24</v>
      </c>
      <c r="H18" s="53" t="n">
        <f aca="false">E18*G18-J18</f>
        <v>24</v>
      </c>
      <c r="I18" s="48"/>
      <c r="J18" s="49" t="n">
        <f aca="false">G18*I18</f>
        <v>0</v>
      </c>
      <c r="K18" s="20"/>
      <c r="L18" s="50" t="s">
        <v>24</v>
      </c>
      <c r="M18" s="20"/>
      <c r="N18" s="54"/>
      <c r="O18" s="20"/>
      <c r="P18" s="11"/>
      <c r="Q18" s="8"/>
      <c r="AC18" s="0"/>
    </row>
    <row r="19" customFormat="false" ht="13.8" hidden="false" customHeight="false" outlineLevel="0" collapsed="false">
      <c r="A19" s="0"/>
      <c r="B19" s="19"/>
      <c r="C19" s="20"/>
      <c r="D19" s="52"/>
      <c r="E19" s="44" t="n">
        <v>1</v>
      </c>
      <c r="F19" s="45" t="s">
        <v>29</v>
      </c>
      <c r="G19" s="46" t="n">
        <v>10</v>
      </c>
      <c r="H19" s="53" t="n">
        <f aca="false">E19*G19-J19</f>
        <v>10</v>
      </c>
      <c r="I19" s="48"/>
      <c r="J19" s="49" t="n">
        <f aca="false">G19*I19</f>
        <v>0</v>
      </c>
      <c r="K19" s="20"/>
      <c r="L19" s="50" t="s">
        <v>24</v>
      </c>
      <c r="M19" s="20"/>
      <c r="N19" s="54"/>
      <c r="O19" s="20"/>
      <c r="P19" s="11"/>
      <c r="Q19" s="8"/>
      <c r="AC19" s="0"/>
    </row>
    <row r="20" customFormat="false" ht="13.8" hidden="false" customHeight="false" outlineLevel="0" collapsed="false">
      <c r="A20" s="0"/>
      <c r="B20" s="19"/>
      <c r="C20" s="20"/>
      <c r="D20" s="52"/>
      <c r="E20" s="44" t="n">
        <v>1</v>
      </c>
      <c r="F20" s="45" t="s">
        <v>30</v>
      </c>
      <c r="G20" s="46" t="n">
        <v>120</v>
      </c>
      <c r="H20" s="55" t="n">
        <f aca="false">E20*G20-J20</f>
        <v>120</v>
      </c>
      <c r="I20" s="48"/>
      <c r="J20" s="49" t="n">
        <f aca="false">G20*I20</f>
        <v>0</v>
      </c>
      <c r="K20" s="20"/>
      <c r="L20" s="50" t="s">
        <v>24</v>
      </c>
      <c r="M20" s="20"/>
      <c r="N20" s="54"/>
      <c r="O20" s="20"/>
      <c r="P20" s="11"/>
      <c r="Q20" s="8"/>
      <c r="U20" s="9"/>
      <c r="V20" s="9"/>
      <c r="AC20" s="0"/>
    </row>
    <row r="21" customFormat="false" ht="13.8" hidden="false" customHeight="false" outlineLevel="0" collapsed="false">
      <c r="A21" s="0"/>
      <c r="B21" s="19"/>
      <c r="C21" s="20"/>
      <c r="D21" s="52" t="s">
        <v>31</v>
      </c>
      <c r="E21" s="44"/>
      <c r="F21" s="56" t="s">
        <v>32</v>
      </c>
      <c r="G21" s="57"/>
      <c r="H21" s="58" t="n">
        <f aca="false">SUM(H14:H20)</f>
        <v>340</v>
      </c>
      <c r="I21" s="59"/>
      <c r="J21" s="60" t="n">
        <f aca="false">SUM(J14:J20)</f>
        <v>10</v>
      </c>
      <c r="K21" s="20"/>
      <c r="L21" s="61" t="n">
        <f aca="false">SUM(H21:J21)</f>
        <v>350</v>
      </c>
      <c r="M21" s="20" t="n">
        <f aca="false">SUM(K21:L21)</f>
        <v>350</v>
      </c>
      <c r="N21" s="20"/>
      <c r="O21" s="20"/>
      <c r="P21" s="11"/>
      <c r="Q21" s="8"/>
      <c r="U21" s="9"/>
      <c r="V21" s="9"/>
      <c r="AC21" s="0"/>
    </row>
    <row r="22" customFormat="false" ht="13.8" hidden="false" customHeight="false" outlineLevel="0" collapsed="false">
      <c r="A22" s="0"/>
      <c r="B22" s="19"/>
      <c r="C22" s="20"/>
      <c r="D22" s="52"/>
      <c r="E22" s="44" t="n">
        <v>1</v>
      </c>
      <c r="F22" s="45" t="s">
        <v>33</v>
      </c>
      <c r="G22" s="46" t="n">
        <v>380</v>
      </c>
      <c r="H22" s="46" t="n">
        <f aca="false">E22*G22</f>
        <v>380</v>
      </c>
      <c r="I22" s="62"/>
      <c r="J22" s="49" t="n">
        <f aca="false">G22*I22</f>
        <v>0</v>
      </c>
      <c r="K22" s="20"/>
      <c r="L22" s="63" t="s">
        <v>24</v>
      </c>
      <c r="M22" s="64"/>
      <c r="N22" s="54"/>
      <c r="O22" s="20"/>
      <c r="P22" s="11"/>
      <c r="Q22" s="8"/>
      <c r="AC22" s="0"/>
    </row>
    <row r="23" customFormat="false" ht="13.8" hidden="false" customHeight="false" outlineLevel="0" collapsed="false">
      <c r="A23" s="0"/>
      <c r="B23" s="19"/>
      <c r="C23" s="20"/>
      <c r="D23" s="52"/>
      <c r="E23" s="44"/>
      <c r="F23" s="65" t="s">
        <v>34</v>
      </c>
      <c r="G23" s="57"/>
      <c r="H23" s="58" t="n">
        <f aca="false">SUM(H22:H22)</f>
        <v>380</v>
      </c>
      <c r="I23" s="59"/>
      <c r="J23" s="60" t="n">
        <f aca="false">SUM(J22)</f>
        <v>0</v>
      </c>
      <c r="K23" s="20"/>
      <c r="L23" s="61" t="n">
        <f aca="false">SUM(H23:J23)</f>
        <v>380</v>
      </c>
      <c r="M23" s="20"/>
      <c r="N23" s="20"/>
      <c r="O23" s="20"/>
      <c r="P23" s="11"/>
      <c r="Q23" s="8"/>
      <c r="AC23" s="0"/>
    </row>
    <row r="24" customFormat="false" ht="13.8" hidden="false" customHeight="false" outlineLevel="0" collapsed="false">
      <c r="A24" s="0"/>
      <c r="B24" s="19"/>
      <c r="C24" s="20"/>
      <c r="D24" s="43" t="s">
        <v>35</v>
      </c>
      <c r="E24" s="44" t="n">
        <v>1</v>
      </c>
      <c r="F24" s="45" t="s">
        <v>36</v>
      </c>
      <c r="G24" s="46" t="n">
        <v>240</v>
      </c>
      <c r="H24" s="46" t="n">
        <f aca="false">E24*G24-J24</f>
        <v>240</v>
      </c>
      <c r="I24" s="48"/>
      <c r="J24" s="49" t="n">
        <f aca="false">G24*I24</f>
        <v>0</v>
      </c>
      <c r="K24" s="20"/>
      <c r="L24" s="63" t="s">
        <v>24</v>
      </c>
      <c r="M24" s="20"/>
      <c r="N24" s="54"/>
      <c r="O24" s="20"/>
      <c r="P24" s="11"/>
      <c r="Q24" s="8"/>
      <c r="AC24" s="0"/>
    </row>
    <row r="25" customFormat="false" ht="13.8" hidden="false" customHeight="false" outlineLevel="0" collapsed="false">
      <c r="A25" s="0"/>
      <c r="B25" s="19"/>
      <c r="C25" s="20"/>
      <c r="D25" s="52"/>
      <c r="E25" s="44" t="n">
        <v>1</v>
      </c>
      <c r="F25" s="45" t="s">
        <v>37</v>
      </c>
      <c r="G25" s="46" t="n">
        <v>560</v>
      </c>
      <c r="H25" s="46" t="n">
        <f aca="false">E25*G25-J25</f>
        <v>560</v>
      </c>
      <c r="I25" s="48"/>
      <c r="J25" s="49" t="n">
        <f aca="false">G25*I25</f>
        <v>0</v>
      </c>
      <c r="K25" s="20"/>
      <c r="L25" s="50" t="s">
        <v>24</v>
      </c>
      <c r="M25" s="20"/>
      <c r="N25" s="54"/>
      <c r="O25" s="20"/>
      <c r="P25" s="11"/>
      <c r="Q25" s="8"/>
      <c r="AC25" s="0"/>
    </row>
    <row r="26" customFormat="false" ht="13.8" hidden="false" customHeight="false" outlineLevel="0" collapsed="false">
      <c r="A26" s="0"/>
      <c r="B26" s="19"/>
      <c r="C26" s="20"/>
      <c r="D26" s="52"/>
      <c r="E26" s="44" t="n">
        <v>1</v>
      </c>
      <c r="F26" s="45" t="s">
        <v>38</v>
      </c>
      <c r="G26" s="46" t="n">
        <v>250</v>
      </c>
      <c r="H26" s="46" t="n">
        <f aca="false">E26*G26-J26</f>
        <v>250</v>
      </c>
      <c r="I26" s="48"/>
      <c r="J26" s="49" t="n">
        <f aca="false">G26*I26</f>
        <v>0</v>
      </c>
      <c r="K26" s="20"/>
      <c r="L26" s="50" t="s">
        <v>24</v>
      </c>
      <c r="M26" s="20"/>
      <c r="N26" s="54"/>
      <c r="O26" s="20"/>
      <c r="P26" s="11"/>
      <c r="Q26" s="8"/>
      <c r="AC26" s="0"/>
    </row>
    <row r="27" customFormat="false" ht="13.8" hidden="false" customHeight="false" outlineLevel="0" collapsed="false">
      <c r="A27" s="0"/>
      <c r="B27" s="19"/>
      <c r="C27" s="20"/>
      <c r="D27" s="52"/>
      <c r="E27" s="44" t="n">
        <v>1</v>
      </c>
      <c r="F27" s="45" t="s">
        <v>39</v>
      </c>
      <c r="G27" s="46" t="n">
        <v>80</v>
      </c>
      <c r="H27" s="46" t="n">
        <f aca="false">E27*G27-J27</f>
        <v>80</v>
      </c>
      <c r="I27" s="48"/>
      <c r="J27" s="49" t="n">
        <f aca="false">G27*I27</f>
        <v>0</v>
      </c>
      <c r="K27" s="20"/>
      <c r="L27" s="50" t="s">
        <v>24</v>
      </c>
      <c r="M27" s="20"/>
      <c r="N27" s="54"/>
      <c r="O27" s="20"/>
      <c r="P27" s="11"/>
      <c r="Q27" s="8"/>
      <c r="AC27" s="0"/>
    </row>
    <row r="28" customFormat="false" ht="15" hidden="false" customHeight="true" outlineLevel="0" collapsed="false">
      <c r="A28" s="0"/>
      <c r="B28" s="19"/>
      <c r="C28" s="20"/>
      <c r="D28" s="52"/>
      <c r="E28" s="44" t="n">
        <v>1</v>
      </c>
      <c r="F28" s="45" t="s">
        <v>40</v>
      </c>
      <c r="G28" s="46" t="n">
        <v>124</v>
      </c>
      <c r="H28" s="46" t="n">
        <f aca="false">E28*G28-J28</f>
        <v>0</v>
      </c>
      <c r="I28" s="48" t="n">
        <v>1</v>
      </c>
      <c r="J28" s="49" t="n">
        <f aca="false">G28*I28</f>
        <v>124</v>
      </c>
      <c r="K28" s="20"/>
      <c r="L28" s="50" t="s">
        <v>24</v>
      </c>
      <c r="M28" s="20"/>
      <c r="N28" s="54"/>
      <c r="O28" s="20"/>
      <c r="Q28" s="8"/>
      <c r="AC28" s="0"/>
    </row>
    <row r="29" customFormat="false" ht="14.25" hidden="false" customHeight="true" outlineLevel="0" collapsed="false">
      <c r="A29" s="0"/>
      <c r="B29" s="19"/>
      <c r="C29" s="20"/>
      <c r="D29" s="52"/>
      <c r="E29" s="44" t="n">
        <v>1</v>
      </c>
      <c r="F29" s="45" t="s">
        <v>41</v>
      </c>
      <c r="G29" s="46" t="n">
        <v>215</v>
      </c>
      <c r="H29" s="46" t="n">
        <f aca="false">E29*G29-J29</f>
        <v>215</v>
      </c>
      <c r="I29" s="48"/>
      <c r="J29" s="49" t="n">
        <f aca="false">G29*I29</f>
        <v>0</v>
      </c>
      <c r="K29" s="20"/>
      <c r="L29" s="50" t="s">
        <v>24</v>
      </c>
      <c r="M29" s="20"/>
      <c r="N29" s="54"/>
      <c r="O29" s="20"/>
      <c r="P29" s="11"/>
      <c r="Q29" s="8"/>
      <c r="R29" s="42"/>
      <c r="AC29" s="0"/>
    </row>
    <row r="30" customFormat="false" ht="13.8" hidden="false" customHeight="false" outlineLevel="0" collapsed="false">
      <c r="A30" s="0"/>
      <c r="B30" s="19"/>
      <c r="C30" s="20"/>
      <c r="D30" s="52"/>
      <c r="E30" s="44" t="n">
        <v>1</v>
      </c>
      <c r="F30" s="45" t="s">
        <v>42</v>
      </c>
      <c r="G30" s="46" t="n">
        <v>280</v>
      </c>
      <c r="H30" s="46" t="n">
        <f aca="false">E30*G30-J30</f>
        <v>280</v>
      </c>
      <c r="I30" s="48"/>
      <c r="J30" s="49" t="n">
        <f aca="false">G30*I30</f>
        <v>0</v>
      </c>
      <c r="K30" s="20"/>
      <c r="L30" s="50" t="s">
        <v>24</v>
      </c>
      <c r="M30" s="20"/>
      <c r="N30" s="54"/>
      <c r="O30" s="20"/>
      <c r="P30" s="11"/>
      <c r="Q30" s="8"/>
      <c r="AC30" s="0"/>
    </row>
    <row r="31" customFormat="false" ht="13.8" hidden="false" customHeight="false" outlineLevel="0" collapsed="false">
      <c r="A31" s="0"/>
      <c r="B31" s="19"/>
      <c r="C31" s="20"/>
      <c r="D31" s="52"/>
      <c r="E31" s="44" t="n">
        <v>1</v>
      </c>
      <c r="F31" s="45" t="s">
        <v>43</v>
      </c>
      <c r="G31" s="46" t="n">
        <v>420</v>
      </c>
      <c r="H31" s="46" t="n">
        <f aca="false">E31*G31-J31</f>
        <v>0</v>
      </c>
      <c r="I31" s="48" t="n">
        <v>1</v>
      </c>
      <c r="J31" s="49" t="n">
        <f aca="false">G31*I31</f>
        <v>420</v>
      </c>
      <c r="K31" s="20"/>
      <c r="L31" s="50" t="s">
        <v>24</v>
      </c>
      <c r="M31" s="20"/>
      <c r="N31" s="54"/>
      <c r="O31" s="20"/>
      <c r="P31" s="11"/>
      <c r="Q31" s="8"/>
      <c r="AC31" s="0"/>
    </row>
    <row r="32" customFormat="false" ht="13.8" hidden="false" customHeight="false" outlineLevel="0" collapsed="false">
      <c r="A32" s="0"/>
      <c r="B32" s="19"/>
      <c r="C32" s="20"/>
      <c r="D32" s="52"/>
      <c r="E32" s="44" t="n">
        <v>2</v>
      </c>
      <c r="F32" s="45" t="s">
        <v>44</v>
      </c>
      <c r="G32" s="46" t="n">
        <v>50</v>
      </c>
      <c r="H32" s="46" t="n">
        <f aca="false">E32*G32-J32</f>
        <v>50</v>
      </c>
      <c r="I32" s="48" t="n">
        <v>1</v>
      </c>
      <c r="J32" s="49" t="n">
        <f aca="false">G32*I32</f>
        <v>50</v>
      </c>
      <c r="K32" s="20"/>
      <c r="L32" s="50" t="s">
        <v>24</v>
      </c>
      <c r="M32" s="20"/>
      <c r="N32" s="54"/>
      <c r="O32" s="20"/>
      <c r="P32" s="11"/>
      <c r="Q32" s="8"/>
      <c r="AC32" s="0"/>
    </row>
    <row r="33" customFormat="false" ht="13.8" hidden="false" customHeight="false" outlineLevel="0" collapsed="false">
      <c r="A33" s="0"/>
      <c r="B33" s="19"/>
      <c r="C33" s="20"/>
      <c r="D33" s="52"/>
      <c r="E33" s="44" t="n">
        <v>1</v>
      </c>
      <c r="F33" s="45" t="s">
        <v>45</v>
      </c>
      <c r="G33" s="46" t="n">
        <v>75</v>
      </c>
      <c r="H33" s="46" t="n">
        <v>0</v>
      </c>
      <c r="I33" s="48" t="n">
        <v>1</v>
      </c>
      <c r="J33" s="49" t="n">
        <f aca="false">G33*I33</f>
        <v>75</v>
      </c>
      <c r="K33" s="20"/>
      <c r="L33" s="50" t="s">
        <v>24</v>
      </c>
      <c r="M33" s="20"/>
      <c r="N33" s="54"/>
      <c r="O33" s="20"/>
      <c r="P33" s="11"/>
      <c r="Q33" s="8"/>
      <c r="AC33" s="0"/>
    </row>
    <row r="34" customFormat="false" ht="13.8" hidden="false" customHeight="false" outlineLevel="0" collapsed="false">
      <c r="A34" s="0"/>
      <c r="B34" s="19"/>
      <c r="C34" s="20"/>
      <c r="D34" s="52"/>
      <c r="E34" s="44" t="n">
        <v>1</v>
      </c>
      <c r="F34" s="45" t="s">
        <v>46</v>
      </c>
      <c r="G34" s="46" t="n">
        <v>140</v>
      </c>
      <c r="H34" s="46" t="n">
        <f aca="false">E34*G34-J34</f>
        <v>140</v>
      </c>
      <c r="I34" s="48"/>
      <c r="J34" s="49" t="n">
        <f aca="false">G34*I34</f>
        <v>0</v>
      </c>
      <c r="K34" s="20"/>
      <c r="L34" s="50" t="s">
        <v>24</v>
      </c>
      <c r="M34" s="20"/>
      <c r="N34" s="54"/>
      <c r="O34" s="20"/>
      <c r="P34" s="11"/>
      <c r="Q34" s="8"/>
      <c r="AC34" s="0"/>
    </row>
    <row r="35" customFormat="false" ht="13.8" hidden="false" customHeight="false" outlineLevel="0" collapsed="false">
      <c r="A35" s="0"/>
      <c r="B35" s="19"/>
      <c r="C35" s="20"/>
      <c r="D35" s="52"/>
      <c r="E35" s="44" t="n">
        <v>2</v>
      </c>
      <c r="F35" s="45" t="s">
        <v>47</v>
      </c>
      <c r="G35" s="46" t="n">
        <v>90</v>
      </c>
      <c r="H35" s="46" t="n">
        <f aca="false">E35*G35-J35</f>
        <v>90</v>
      </c>
      <c r="I35" s="48" t="n">
        <v>1</v>
      </c>
      <c r="J35" s="49" t="n">
        <f aca="false">G35*I35</f>
        <v>90</v>
      </c>
      <c r="K35" s="20"/>
      <c r="L35" s="50" t="s">
        <v>24</v>
      </c>
      <c r="M35" s="20"/>
      <c r="N35" s="54"/>
      <c r="O35" s="20"/>
      <c r="P35" s="11"/>
      <c r="Q35" s="8"/>
      <c r="AC35" s="0"/>
    </row>
    <row r="36" customFormat="false" ht="13.8" hidden="false" customHeight="false" outlineLevel="0" collapsed="false">
      <c r="A36" s="0"/>
      <c r="B36" s="19"/>
      <c r="C36" s="20"/>
      <c r="D36" s="52"/>
      <c r="E36" s="44" t="n">
        <v>2</v>
      </c>
      <c r="F36" s="45" t="s">
        <v>48</v>
      </c>
      <c r="G36" s="46" t="n">
        <v>860</v>
      </c>
      <c r="H36" s="46" t="n">
        <f aca="false">E36*G36-J36</f>
        <v>0</v>
      </c>
      <c r="I36" s="48" t="n">
        <v>2</v>
      </c>
      <c r="J36" s="49" t="n">
        <f aca="false">G36*I36</f>
        <v>1720</v>
      </c>
      <c r="K36" s="20"/>
      <c r="L36" s="50" t="s">
        <v>24</v>
      </c>
      <c r="M36" s="20"/>
      <c r="N36" s="54"/>
      <c r="O36" s="20"/>
      <c r="P36" s="11"/>
      <c r="Q36" s="8"/>
      <c r="AC36" s="0"/>
    </row>
    <row r="37" customFormat="false" ht="13.8" hidden="false" customHeight="false" outlineLevel="0" collapsed="false">
      <c r="A37" s="0"/>
      <c r="B37" s="19"/>
      <c r="C37" s="20"/>
      <c r="D37" s="52"/>
      <c r="E37" s="44" t="n">
        <v>1</v>
      </c>
      <c r="F37" s="45" t="s">
        <v>49</v>
      </c>
      <c r="G37" s="46" t="n">
        <v>15</v>
      </c>
      <c r="H37" s="46" t="n">
        <f aca="false">E37*G37-J37</f>
        <v>15</v>
      </c>
      <c r="I37" s="48"/>
      <c r="J37" s="49" t="n">
        <f aca="false">G37*I37</f>
        <v>0</v>
      </c>
      <c r="K37" s="20"/>
      <c r="L37" s="50" t="s">
        <v>24</v>
      </c>
      <c r="M37" s="20"/>
      <c r="N37" s="54"/>
      <c r="O37" s="20"/>
      <c r="P37" s="11"/>
      <c r="Q37" s="8"/>
      <c r="AC37" s="0"/>
    </row>
    <row r="38" customFormat="false" ht="13.8" hidden="false" customHeight="false" outlineLevel="0" collapsed="false">
      <c r="A38" s="0"/>
      <c r="B38" s="19"/>
      <c r="C38" s="20"/>
      <c r="D38" s="52" t="s">
        <v>50</v>
      </c>
      <c r="E38" s="44"/>
      <c r="F38" s="66" t="s">
        <v>51</v>
      </c>
      <c r="G38" s="57"/>
      <c r="H38" s="58" t="n">
        <f aca="false">SUM(H24:H37)</f>
        <v>1920</v>
      </c>
      <c r="I38" s="59"/>
      <c r="J38" s="60" t="n">
        <f aca="false">SUM(J24:J37)</f>
        <v>2479</v>
      </c>
      <c r="K38" s="20"/>
      <c r="L38" s="61" t="n">
        <f aca="false">SUM(H38:J38)</f>
        <v>4399</v>
      </c>
      <c r="M38" s="20"/>
      <c r="N38" s="67"/>
      <c r="O38" s="20"/>
      <c r="P38" s="11"/>
      <c r="Q38" s="8"/>
      <c r="Y38" s="68"/>
      <c r="AC38" s="0"/>
    </row>
    <row r="39" customFormat="false" ht="13.8" hidden="false" customHeight="false" outlineLevel="0" collapsed="false">
      <c r="A39" s="0"/>
      <c r="B39" s="19"/>
      <c r="C39" s="20"/>
      <c r="D39" s="52" t="s">
        <v>52</v>
      </c>
      <c r="E39" s="44" t="n">
        <v>1</v>
      </c>
      <c r="F39" s="45" t="s">
        <v>53</v>
      </c>
      <c r="G39" s="46" t="n">
        <v>700</v>
      </c>
      <c r="H39" s="46" t="n">
        <f aca="false">E39*G39-J39</f>
        <v>700</v>
      </c>
      <c r="I39" s="48"/>
      <c r="J39" s="49" t="n">
        <f aca="false">G39*I39</f>
        <v>0</v>
      </c>
      <c r="K39" s="20"/>
      <c r="L39" s="50" t="s">
        <v>24</v>
      </c>
      <c r="M39" s="20"/>
      <c r="N39" s="54"/>
      <c r="O39" s="20"/>
      <c r="P39" s="11"/>
      <c r="Q39" s="8"/>
      <c r="AC39" s="0"/>
    </row>
    <row r="40" customFormat="false" ht="13.8" hidden="false" customHeight="false" outlineLevel="0" collapsed="false">
      <c r="A40" s="0"/>
      <c r="B40" s="19"/>
      <c r="C40" s="20"/>
      <c r="D40" s="52" t="s">
        <v>54</v>
      </c>
      <c r="E40" s="44" t="n">
        <v>1</v>
      </c>
      <c r="F40" s="45" t="s">
        <v>55</v>
      </c>
      <c r="G40" s="46" t="n">
        <v>1150</v>
      </c>
      <c r="H40" s="46" t="n">
        <f aca="false">E40*G40-J40</f>
        <v>1150</v>
      </c>
      <c r="I40" s="48"/>
      <c r="J40" s="49" t="n">
        <f aca="false">G40*I40</f>
        <v>0</v>
      </c>
      <c r="K40" s="20"/>
      <c r="L40" s="50" t="s">
        <v>24</v>
      </c>
      <c r="M40" s="20"/>
      <c r="N40" s="54"/>
      <c r="O40" s="20"/>
      <c r="P40" s="11"/>
      <c r="Q40" s="8"/>
      <c r="AC40" s="0"/>
    </row>
    <row r="41" customFormat="false" ht="13.8" hidden="false" customHeight="false" outlineLevel="0" collapsed="false">
      <c r="A41" s="0"/>
      <c r="B41" s="19"/>
      <c r="C41" s="20"/>
      <c r="D41" s="52" t="s">
        <v>56</v>
      </c>
      <c r="E41" s="44" t="n">
        <v>1</v>
      </c>
      <c r="F41" s="45" t="s">
        <v>57</v>
      </c>
      <c r="G41" s="46" t="n">
        <v>980</v>
      </c>
      <c r="H41" s="46" t="n">
        <f aca="false">E41*G41-J41</f>
        <v>980</v>
      </c>
      <c r="I41" s="48"/>
      <c r="J41" s="49" t="n">
        <f aca="false">G41*I41</f>
        <v>0</v>
      </c>
      <c r="K41" s="20"/>
      <c r="L41" s="50" t="s">
        <v>24</v>
      </c>
      <c r="M41" s="20"/>
      <c r="N41" s="54"/>
      <c r="O41" s="20"/>
      <c r="P41" s="11"/>
      <c r="Q41" s="8"/>
      <c r="AC41" s="0"/>
    </row>
    <row r="42" customFormat="false" ht="13.8" hidden="false" customHeight="false" outlineLevel="0" collapsed="false">
      <c r="A42" s="0"/>
      <c r="B42" s="19"/>
      <c r="C42" s="20"/>
      <c r="D42" s="52"/>
      <c r="E42" s="44" t="n">
        <v>2</v>
      </c>
      <c r="F42" s="45" t="s">
        <v>58</v>
      </c>
      <c r="G42" s="46" t="n">
        <v>233</v>
      </c>
      <c r="H42" s="46" t="n">
        <f aca="false">E42*G42-J42</f>
        <v>0</v>
      </c>
      <c r="I42" s="48" t="n">
        <v>2</v>
      </c>
      <c r="J42" s="49" t="n">
        <f aca="false">G42*I42</f>
        <v>466</v>
      </c>
      <c r="K42" s="20"/>
      <c r="L42" s="50" t="s">
        <v>24</v>
      </c>
      <c r="M42" s="20"/>
      <c r="N42" s="54"/>
      <c r="O42" s="20"/>
      <c r="P42" s="11"/>
      <c r="Q42" s="8"/>
      <c r="AC42" s="0"/>
    </row>
    <row r="43" customFormat="false" ht="13.8" hidden="false" customHeight="false" outlineLevel="0" collapsed="false">
      <c r="A43" s="0"/>
      <c r="B43" s="19"/>
      <c r="C43" s="20"/>
      <c r="D43" s="52"/>
      <c r="E43" s="44" t="n">
        <v>1</v>
      </c>
      <c r="F43" s="45" t="s">
        <v>59</v>
      </c>
      <c r="G43" s="46" t="n">
        <v>110</v>
      </c>
      <c r="H43" s="46" t="n">
        <f aca="false">E43*G43-J43</f>
        <v>110</v>
      </c>
      <c r="I43" s="48"/>
      <c r="J43" s="49" t="n">
        <f aca="false">G43*I43</f>
        <v>0</v>
      </c>
      <c r="K43" s="20"/>
      <c r="L43" s="50" t="s">
        <v>24</v>
      </c>
      <c r="M43" s="20"/>
      <c r="N43" s="54"/>
      <c r="O43" s="20"/>
      <c r="P43" s="11"/>
      <c r="Q43" s="8"/>
      <c r="AC43" s="0"/>
    </row>
    <row r="44" customFormat="false" ht="13.8" hidden="false" customHeight="false" outlineLevel="0" collapsed="false">
      <c r="A44" s="0"/>
      <c r="B44" s="19"/>
      <c r="C44" s="20"/>
      <c r="D44" s="52"/>
      <c r="E44" s="44" t="n">
        <v>1</v>
      </c>
      <c r="F44" s="45" t="s">
        <v>60</v>
      </c>
      <c r="G44" s="46" t="n">
        <v>340</v>
      </c>
      <c r="H44" s="46" t="n">
        <f aca="false">E44*G44-J44</f>
        <v>340</v>
      </c>
      <c r="I44" s="48"/>
      <c r="J44" s="49" t="n">
        <f aca="false">G44*I44</f>
        <v>0</v>
      </c>
      <c r="K44" s="20"/>
      <c r="L44" s="50" t="s">
        <v>24</v>
      </c>
      <c r="M44" s="20"/>
      <c r="N44" s="54"/>
      <c r="O44" s="20"/>
      <c r="P44" s="11"/>
      <c r="Q44" s="8"/>
      <c r="AC44" s="0"/>
    </row>
    <row r="45" customFormat="false" ht="13.8" hidden="false" customHeight="false" outlineLevel="0" collapsed="false">
      <c r="A45" s="0"/>
      <c r="B45" s="19"/>
      <c r="C45" s="20"/>
      <c r="D45" s="52"/>
      <c r="E45" s="44"/>
      <c r="F45" s="66" t="s">
        <v>61</v>
      </c>
      <c r="G45" s="57"/>
      <c r="H45" s="58" t="n">
        <f aca="false">SUM(H39:H44)</f>
        <v>3280</v>
      </c>
      <c r="I45" s="59"/>
      <c r="J45" s="60" t="n">
        <f aca="false">SUM(J42:J44)</f>
        <v>466</v>
      </c>
      <c r="K45" s="20"/>
      <c r="L45" s="61" t="n">
        <f aca="false">SUM(H45:J45)</f>
        <v>3746</v>
      </c>
      <c r="M45" s="20"/>
      <c r="N45" s="20"/>
      <c r="O45" s="20"/>
      <c r="P45" s="11"/>
      <c r="Q45" s="8"/>
      <c r="AC45" s="0"/>
    </row>
    <row r="46" customFormat="false" ht="13.8" hidden="false" customHeight="false" outlineLevel="0" collapsed="false">
      <c r="A46" s="0"/>
      <c r="B46" s="19"/>
      <c r="C46" s="20"/>
      <c r="D46" s="52" t="s">
        <v>62</v>
      </c>
      <c r="E46" s="44" t="n">
        <v>1</v>
      </c>
      <c r="F46" s="45" t="s">
        <v>63</v>
      </c>
      <c r="G46" s="46" t="n">
        <v>470</v>
      </c>
      <c r="H46" s="46" t="n">
        <f aca="false">E46*G46-J46</f>
        <v>0</v>
      </c>
      <c r="I46" s="48" t="n">
        <v>1</v>
      </c>
      <c r="J46" s="49" t="n">
        <f aca="false">G46*I46</f>
        <v>470</v>
      </c>
      <c r="K46" s="20"/>
      <c r="L46" s="63" t="s">
        <v>24</v>
      </c>
      <c r="M46" s="20"/>
      <c r="N46" s="54"/>
      <c r="O46" s="20"/>
      <c r="P46" s="11"/>
      <c r="Q46" s="8"/>
      <c r="AC46" s="0"/>
    </row>
    <row r="47" customFormat="false" ht="13.8" hidden="false" customHeight="false" outlineLevel="0" collapsed="false">
      <c r="A47" s="0"/>
      <c r="B47" s="19"/>
      <c r="C47" s="20"/>
      <c r="D47" s="52"/>
      <c r="E47" s="44" t="n">
        <v>1</v>
      </c>
      <c r="F47" s="45" t="s">
        <v>64</v>
      </c>
      <c r="G47" s="46" t="n">
        <v>210</v>
      </c>
      <c r="H47" s="46" t="n">
        <f aca="false">E47*G47-J47</f>
        <v>0</v>
      </c>
      <c r="I47" s="48" t="n">
        <v>1</v>
      </c>
      <c r="J47" s="49" t="n">
        <f aca="false">G47*I47</f>
        <v>210</v>
      </c>
      <c r="K47" s="20"/>
      <c r="L47" s="63" t="s">
        <v>24</v>
      </c>
      <c r="M47" s="20"/>
      <c r="N47" s="54"/>
      <c r="O47" s="20"/>
      <c r="P47" s="11"/>
      <c r="Q47" s="8"/>
      <c r="AC47" s="0"/>
    </row>
    <row r="48" customFormat="false" ht="13.8" hidden="false" customHeight="false" outlineLevel="0" collapsed="false">
      <c r="A48" s="0"/>
      <c r="B48" s="19"/>
      <c r="C48" s="20"/>
      <c r="D48" s="52"/>
      <c r="E48" s="44" t="n">
        <v>1</v>
      </c>
      <c r="F48" s="45" t="s">
        <v>65</v>
      </c>
      <c r="G48" s="46" t="n">
        <v>65</v>
      </c>
      <c r="H48" s="46" t="n">
        <f aca="false">E48*G48-J48</f>
        <v>65</v>
      </c>
      <c r="I48" s="48"/>
      <c r="J48" s="49" t="n">
        <f aca="false">G48*I48</f>
        <v>0</v>
      </c>
      <c r="K48" s="20"/>
      <c r="L48" s="50" t="s">
        <v>24</v>
      </c>
      <c r="M48" s="20"/>
      <c r="N48" s="54"/>
      <c r="O48" s="20"/>
      <c r="P48" s="11"/>
      <c r="Q48" s="8"/>
      <c r="AC48" s="0"/>
    </row>
    <row r="49" customFormat="false" ht="13.8" hidden="false" customHeight="false" outlineLevel="0" collapsed="false">
      <c r="A49" s="0"/>
      <c r="B49" s="19"/>
      <c r="C49" s="20"/>
      <c r="D49" s="52"/>
      <c r="E49" s="44" t="n">
        <v>1</v>
      </c>
      <c r="F49" s="45" t="s">
        <v>66</v>
      </c>
      <c r="G49" s="46" t="n">
        <v>120</v>
      </c>
      <c r="H49" s="46" t="n">
        <f aca="false">E49*G49-J49</f>
        <v>120</v>
      </c>
      <c r="I49" s="48"/>
      <c r="J49" s="49" t="n">
        <f aca="false">G49*I49</f>
        <v>0</v>
      </c>
      <c r="K49" s="20"/>
      <c r="L49" s="50" t="s">
        <v>24</v>
      </c>
      <c r="M49" s="20"/>
      <c r="N49" s="54"/>
      <c r="O49" s="20"/>
      <c r="P49" s="11"/>
      <c r="Q49" s="8"/>
      <c r="AC49" s="0"/>
    </row>
    <row r="50" customFormat="false" ht="13.8" hidden="false" customHeight="false" outlineLevel="0" collapsed="false">
      <c r="A50" s="0"/>
      <c r="B50" s="19"/>
      <c r="C50" s="20"/>
      <c r="D50" s="52"/>
      <c r="E50" s="44" t="n">
        <v>2</v>
      </c>
      <c r="F50" s="45" t="s">
        <v>67</v>
      </c>
      <c r="G50" s="46" t="n">
        <v>45</v>
      </c>
      <c r="H50" s="46" t="n">
        <f aca="false">E50*G50-J50</f>
        <v>45</v>
      </c>
      <c r="I50" s="48" t="n">
        <v>1</v>
      </c>
      <c r="J50" s="49" t="n">
        <f aca="false">G50*I50</f>
        <v>45</v>
      </c>
      <c r="K50" s="20"/>
      <c r="L50" s="50" t="s">
        <v>24</v>
      </c>
      <c r="M50" s="20"/>
      <c r="N50" s="54"/>
      <c r="O50" s="20"/>
      <c r="P50" s="11"/>
      <c r="Q50" s="8"/>
      <c r="AC50" s="0"/>
    </row>
    <row r="51" customFormat="false" ht="13.8" hidden="false" customHeight="false" outlineLevel="0" collapsed="false">
      <c r="A51" s="0"/>
      <c r="B51" s="19"/>
      <c r="C51" s="20"/>
      <c r="D51" s="52"/>
      <c r="E51" s="44" t="n">
        <v>3</v>
      </c>
      <c r="F51" s="3" t="s">
        <v>68</v>
      </c>
      <c r="G51" s="46" t="n">
        <v>4</v>
      </c>
      <c r="H51" s="46" t="n">
        <f aca="false">E51*G51-J51</f>
        <v>12</v>
      </c>
      <c r="I51" s="48"/>
      <c r="J51" s="49" t="n">
        <f aca="false">G51*I51</f>
        <v>0</v>
      </c>
      <c r="K51" s="20"/>
      <c r="L51" s="50" t="s">
        <v>24</v>
      </c>
      <c r="M51" s="20"/>
      <c r="N51" s="54"/>
      <c r="O51" s="20"/>
      <c r="P51" s="11"/>
      <c r="Q51" s="8"/>
      <c r="AC51" s="0"/>
    </row>
    <row r="52" customFormat="false" ht="13.8" hidden="false" customHeight="false" outlineLevel="0" collapsed="false">
      <c r="A52" s="0"/>
      <c r="B52" s="19"/>
      <c r="C52" s="20"/>
      <c r="D52" s="52"/>
      <c r="E52" s="44" t="n">
        <v>1</v>
      </c>
      <c r="F52" s="45" t="s">
        <v>69</v>
      </c>
      <c r="G52" s="46" t="n">
        <v>210</v>
      </c>
      <c r="H52" s="46" t="n">
        <f aca="false">E52*G52-J52</f>
        <v>0</v>
      </c>
      <c r="I52" s="48" t="n">
        <v>1</v>
      </c>
      <c r="J52" s="49" t="n">
        <f aca="false">G52*I52</f>
        <v>210</v>
      </c>
      <c r="K52" s="20"/>
      <c r="L52" s="50" t="s">
        <v>24</v>
      </c>
      <c r="M52" s="20"/>
      <c r="N52" s="54"/>
      <c r="O52" s="20"/>
      <c r="P52" s="11"/>
      <c r="Q52" s="8"/>
      <c r="AC52" s="0"/>
    </row>
    <row r="53" customFormat="false" ht="13.8" hidden="false" customHeight="false" outlineLevel="0" collapsed="false">
      <c r="A53" s="0"/>
      <c r="B53" s="19"/>
      <c r="C53" s="20"/>
      <c r="D53" s="52"/>
      <c r="E53" s="44"/>
      <c r="F53" s="66" t="s">
        <v>70</v>
      </c>
      <c r="G53" s="69"/>
      <c r="H53" s="58" t="n">
        <f aca="false">SUM(H46:H52)</f>
        <v>242</v>
      </c>
      <c r="I53" s="59"/>
      <c r="J53" s="60" t="n">
        <f aca="false">SUM(J46:J52)</f>
        <v>935</v>
      </c>
      <c r="K53" s="20"/>
      <c r="L53" s="70" t="n">
        <f aca="false">SUM(H53:J53)</f>
        <v>1177</v>
      </c>
      <c r="M53" s="20"/>
      <c r="N53" s="71"/>
      <c r="O53" s="20"/>
      <c r="P53" s="11"/>
      <c r="Q53" s="8"/>
      <c r="AC53" s="0"/>
    </row>
    <row r="54" customFormat="false" ht="13.8" hidden="false" customHeight="false" outlineLevel="0" collapsed="false">
      <c r="A54" s="0"/>
      <c r="B54" s="19"/>
      <c r="C54" s="20"/>
      <c r="D54" s="21"/>
      <c r="E54" s="22"/>
      <c r="F54" s="72"/>
      <c r="G54" s="73"/>
      <c r="H54" s="74"/>
      <c r="I54" s="59"/>
      <c r="J54" s="75"/>
      <c r="K54" s="20"/>
      <c r="L54" s="76"/>
      <c r="M54" s="20"/>
      <c r="N54" s="20"/>
      <c r="O54" s="20"/>
      <c r="P54" s="11"/>
      <c r="Q54" s="8"/>
      <c r="AC54" s="0"/>
    </row>
    <row r="55" customFormat="false" ht="13.8" hidden="false" customHeight="false" outlineLevel="0" collapsed="false">
      <c r="A55" s="0"/>
      <c r="B55" s="19"/>
      <c r="C55" s="20"/>
      <c r="D55" s="21"/>
      <c r="E55" s="22"/>
      <c r="F55" s="77"/>
      <c r="G55" s="78"/>
      <c r="H55" s="79"/>
      <c r="I55" s="59"/>
      <c r="J55" s="80"/>
      <c r="K55" s="20"/>
      <c r="L55" s="76"/>
      <c r="M55" s="20"/>
      <c r="N55" s="20"/>
      <c r="O55" s="20"/>
      <c r="P55" s="11"/>
      <c r="Q55" s="8"/>
      <c r="AC55" s="0"/>
    </row>
    <row r="56" customFormat="false" ht="13.8" hidden="false" customHeight="false" outlineLevel="0" collapsed="false">
      <c r="A56" s="0"/>
      <c r="B56" s="19"/>
      <c r="C56" s="20"/>
      <c r="D56" s="52" t="s">
        <v>71</v>
      </c>
      <c r="E56" s="44" t="n">
        <v>1</v>
      </c>
      <c r="F56" s="45" t="s">
        <v>72</v>
      </c>
      <c r="G56" s="46" t="n">
        <v>48</v>
      </c>
      <c r="H56" s="46" t="n">
        <f aca="false">E56*G56-J56</f>
        <v>48</v>
      </c>
      <c r="I56" s="48"/>
      <c r="J56" s="49" t="n">
        <f aca="false">G56*I56</f>
        <v>0</v>
      </c>
      <c r="K56" s="20"/>
      <c r="L56" s="63" t="s">
        <v>24</v>
      </c>
      <c r="M56" s="20"/>
      <c r="N56" s="54"/>
      <c r="O56" s="20"/>
      <c r="P56" s="11"/>
      <c r="Q56" s="8"/>
      <c r="AC56" s="0"/>
    </row>
    <row r="57" customFormat="false" ht="13.8" hidden="false" customHeight="false" outlineLevel="0" collapsed="false">
      <c r="A57" s="0"/>
      <c r="B57" s="19"/>
      <c r="C57" s="20"/>
      <c r="D57" s="52"/>
      <c r="E57" s="44" t="n">
        <v>1</v>
      </c>
      <c r="F57" s="45" t="s">
        <v>73</v>
      </c>
      <c r="G57" s="81" t="n">
        <v>120</v>
      </c>
      <c r="H57" s="46" t="n">
        <f aca="false">E57*G57-J57</f>
        <v>120</v>
      </c>
      <c r="I57" s="48"/>
      <c r="J57" s="49" t="n">
        <f aca="false">G57*I57</f>
        <v>0</v>
      </c>
      <c r="K57" s="82"/>
      <c r="L57" s="50" t="s">
        <v>24</v>
      </c>
      <c r="M57" s="20"/>
      <c r="N57" s="54"/>
      <c r="O57" s="20"/>
      <c r="P57" s="11"/>
      <c r="Q57" s="8"/>
      <c r="AC57" s="0"/>
    </row>
    <row r="58" customFormat="false" ht="13.8" hidden="false" customHeight="false" outlineLevel="0" collapsed="false">
      <c r="A58" s="0"/>
      <c r="B58" s="19"/>
      <c r="C58" s="20"/>
      <c r="D58" s="52"/>
      <c r="E58" s="44" t="n">
        <v>1</v>
      </c>
      <c r="F58" s="45" t="s">
        <v>74</v>
      </c>
      <c r="G58" s="46" t="n">
        <v>10</v>
      </c>
      <c r="H58" s="46" t="n">
        <f aca="false">E58*G58-J58</f>
        <v>10</v>
      </c>
      <c r="I58" s="83"/>
      <c r="J58" s="55" t="n">
        <f aca="false">G58*I58</f>
        <v>0</v>
      </c>
      <c r="K58" s="20"/>
      <c r="L58" s="50" t="s">
        <v>24</v>
      </c>
      <c r="M58" s="20"/>
      <c r="N58" s="54"/>
      <c r="O58" s="20"/>
      <c r="P58" s="11"/>
      <c r="Q58" s="8"/>
      <c r="AC58" s="0"/>
    </row>
    <row r="59" customFormat="false" ht="13.8" hidden="false" customHeight="false" outlineLevel="0" collapsed="false">
      <c r="A59" s="0"/>
      <c r="B59" s="19"/>
      <c r="C59" s="20"/>
      <c r="D59" s="52"/>
      <c r="E59" s="44"/>
      <c r="F59" s="66" t="s">
        <v>75</v>
      </c>
      <c r="G59" s="57"/>
      <c r="H59" s="58" t="n">
        <f aca="false">SUM(H56:H58)</f>
        <v>178</v>
      </c>
      <c r="I59" s="59"/>
      <c r="J59" s="84" t="n">
        <f aca="false">SUM(J56:J58)</f>
        <v>0</v>
      </c>
      <c r="K59" s="20"/>
      <c r="L59" s="61" t="n">
        <f aca="false">SUM(H59:J59)</f>
        <v>178</v>
      </c>
      <c r="M59" s="20"/>
      <c r="N59" s="20"/>
      <c r="O59" s="20"/>
      <c r="P59" s="11"/>
      <c r="Q59" s="8"/>
      <c r="AC59" s="0"/>
    </row>
    <row r="60" customFormat="false" ht="15" hidden="false" customHeight="true" outlineLevel="0" collapsed="false">
      <c r="A60" s="0"/>
      <c r="B60" s="19"/>
      <c r="C60" s="20"/>
      <c r="D60" s="52" t="s">
        <v>76</v>
      </c>
      <c r="E60" s="44" t="n">
        <v>1</v>
      </c>
      <c r="F60" s="45" t="s">
        <v>77</v>
      </c>
      <c r="G60" s="46" t="n">
        <v>100</v>
      </c>
      <c r="H60" s="46" t="n">
        <f aca="false">E60*G60-J60</f>
        <v>100</v>
      </c>
      <c r="I60" s="48"/>
      <c r="J60" s="49" t="n">
        <f aca="false">G60*I60</f>
        <v>0</v>
      </c>
      <c r="K60" s="20"/>
      <c r="L60" s="63" t="s">
        <v>24</v>
      </c>
      <c r="M60" s="20"/>
      <c r="N60" s="54"/>
      <c r="O60" s="20"/>
      <c r="P60" s="11"/>
      <c r="Q60" s="8"/>
      <c r="AC60" s="0"/>
    </row>
    <row r="61" customFormat="false" ht="13.8" hidden="false" customHeight="false" outlineLevel="0" collapsed="false">
      <c r="A61" s="0"/>
      <c r="B61" s="19"/>
      <c r="C61" s="20"/>
      <c r="D61" s="52"/>
      <c r="E61" s="44" t="n">
        <v>1</v>
      </c>
      <c r="F61" s="45" t="s">
        <v>78</v>
      </c>
      <c r="G61" s="46" t="n">
        <v>50</v>
      </c>
      <c r="H61" s="46" t="n">
        <f aca="false">E61*G61-J61</f>
        <v>50</v>
      </c>
      <c r="I61" s="48"/>
      <c r="J61" s="49" t="n">
        <f aca="false">G61*I61</f>
        <v>0</v>
      </c>
      <c r="K61" s="20"/>
      <c r="L61" s="50" t="s">
        <v>24</v>
      </c>
      <c r="M61" s="20"/>
      <c r="N61" s="54"/>
      <c r="O61" s="20"/>
      <c r="P61" s="11"/>
      <c r="Q61" s="8"/>
      <c r="AC61" s="0"/>
    </row>
    <row r="62" customFormat="false" ht="13.8" hidden="false" customHeight="false" outlineLevel="0" collapsed="false">
      <c r="A62" s="0"/>
      <c r="B62" s="19"/>
      <c r="C62" s="20"/>
      <c r="D62" s="52"/>
      <c r="E62" s="44" t="n">
        <v>1</v>
      </c>
      <c r="F62" s="45" t="s">
        <v>79</v>
      </c>
      <c r="G62" s="46" t="n">
        <v>50</v>
      </c>
      <c r="H62" s="46" t="n">
        <f aca="false">E62*G62-J62</f>
        <v>50</v>
      </c>
      <c r="I62" s="48"/>
      <c r="J62" s="49" t="n">
        <f aca="false">G62*I62</f>
        <v>0</v>
      </c>
      <c r="K62" s="20"/>
      <c r="L62" s="50" t="s">
        <v>24</v>
      </c>
      <c r="M62" s="20"/>
      <c r="N62" s="54"/>
      <c r="O62" s="20"/>
      <c r="P62" s="11"/>
      <c r="Q62" s="8"/>
      <c r="AC62" s="0"/>
    </row>
    <row r="63" customFormat="false" ht="13.5" hidden="false" customHeight="true" outlineLevel="0" collapsed="false">
      <c r="A63" s="0"/>
      <c r="B63" s="19"/>
      <c r="C63" s="20"/>
      <c r="D63" s="52"/>
      <c r="E63" s="44" t="n">
        <v>1</v>
      </c>
      <c r="F63" s="45" t="s">
        <v>80</v>
      </c>
      <c r="G63" s="46" t="n">
        <v>70</v>
      </c>
      <c r="H63" s="46" t="n">
        <f aca="false">E63*G63-J63</f>
        <v>70</v>
      </c>
      <c r="I63" s="48"/>
      <c r="J63" s="49" t="n">
        <f aca="false">G63*I63</f>
        <v>0</v>
      </c>
      <c r="K63" s="20"/>
      <c r="L63" s="50" t="s">
        <v>24</v>
      </c>
      <c r="M63" s="20"/>
      <c r="N63" s="54"/>
      <c r="O63" s="20"/>
      <c r="P63" s="11"/>
      <c r="Q63" s="8"/>
      <c r="AC63" s="0"/>
    </row>
    <row r="64" customFormat="false" ht="15" hidden="false" customHeight="true" outlineLevel="0" collapsed="false">
      <c r="A64" s="0"/>
      <c r="B64" s="19"/>
      <c r="C64" s="20"/>
      <c r="D64" s="52"/>
      <c r="E64" s="44"/>
      <c r="F64" s="65" t="s">
        <v>81</v>
      </c>
      <c r="G64" s="57"/>
      <c r="H64" s="58" t="n">
        <f aca="false">SUM(H60:H63)</f>
        <v>270</v>
      </c>
      <c r="I64" s="59"/>
      <c r="J64" s="60" t="n">
        <f aca="false">SUM(J60:J63)</f>
        <v>0</v>
      </c>
      <c r="K64" s="85"/>
      <c r="L64" s="61" t="n">
        <f aca="false">SUM(H64:J64)</f>
        <v>270</v>
      </c>
      <c r="M64" s="86"/>
      <c r="N64" s="86"/>
      <c r="O64" s="86"/>
      <c r="P64" s="11"/>
      <c r="Q64" s="8"/>
      <c r="AC64" s="0"/>
    </row>
    <row r="65" customFormat="false" ht="13.8" hidden="false" customHeight="false" outlineLevel="0" collapsed="false">
      <c r="A65" s="0"/>
      <c r="B65" s="19"/>
      <c r="C65" s="20"/>
      <c r="D65" s="52" t="s">
        <v>82</v>
      </c>
      <c r="E65" s="44" t="n">
        <v>1</v>
      </c>
      <c r="F65" s="45" t="s">
        <v>83</v>
      </c>
      <c r="G65" s="46" t="n">
        <v>400</v>
      </c>
      <c r="H65" s="46" t="n">
        <f aca="false">E65*G65-J65</f>
        <v>400</v>
      </c>
      <c r="I65" s="48"/>
      <c r="J65" s="49" t="n">
        <f aca="false">G65*I65</f>
        <v>0</v>
      </c>
      <c r="K65" s="20"/>
      <c r="L65" s="50" t="s">
        <v>24</v>
      </c>
      <c r="M65" s="20"/>
      <c r="N65" s="50"/>
      <c r="O65" s="20"/>
      <c r="P65" s="11"/>
      <c r="Q65" s="8"/>
      <c r="AC65" s="0"/>
    </row>
    <row r="66" customFormat="false" ht="13.8" hidden="false" customHeight="false" outlineLevel="0" collapsed="false">
      <c r="A66" s="0"/>
      <c r="B66" s="19"/>
      <c r="C66" s="20"/>
      <c r="D66" s="52" t="s">
        <v>84</v>
      </c>
      <c r="E66" s="44" t="n">
        <v>8</v>
      </c>
      <c r="F66" s="45" t="s">
        <v>85</v>
      </c>
      <c r="G66" s="46" t="n">
        <v>174</v>
      </c>
      <c r="H66" s="46" t="n">
        <f aca="false">E66*G66-J66</f>
        <v>1392</v>
      </c>
      <c r="I66" s="48"/>
      <c r="J66" s="49" t="n">
        <f aca="false">G66*I66</f>
        <v>0</v>
      </c>
      <c r="K66" s="20"/>
      <c r="L66" s="50" t="s">
        <v>24</v>
      </c>
      <c r="M66" s="20"/>
      <c r="N66" s="54"/>
      <c r="O66" s="20"/>
      <c r="P66" s="11"/>
      <c r="Q66" s="8"/>
      <c r="AC66" s="0"/>
    </row>
    <row r="67" customFormat="false" ht="13.8" hidden="false" customHeight="false" outlineLevel="0" collapsed="false">
      <c r="A67" s="0"/>
      <c r="B67" s="19"/>
      <c r="C67" s="20"/>
      <c r="D67" s="52" t="s">
        <v>86</v>
      </c>
      <c r="E67" s="44" t="n">
        <v>7</v>
      </c>
      <c r="F67" s="45" t="s">
        <v>87</v>
      </c>
      <c r="G67" s="46" t="n">
        <v>102</v>
      </c>
      <c r="H67" s="46" t="n">
        <f aca="false">E67*G67-J67</f>
        <v>714</v>
      </c>
      <c r="I67" s="48"/>
      <c r="J67" s="49" t="n">
        <f aca="false">G67*I67</f>
        <v>0</v>
      </c>
      <c r="K67" s="20"/>
      <c r="L67" s="50" t="s">
        <v>24</v>
      </c>
      <c r="M67" s="20"/>
      <c r="N67" s="54"/>
      <c r="O67" s="20"/>
      <c r="P67" s="11"/>
      <c r="Q67" s="8"/>
      <c r="AC67" s="0"/>
    </row>
    <row r="68" customFormat="false" ht="13.8" hidden="false" customHeight="false" outlineLevel="0" collapsed="false">
      <c r="A68" s="0"/>
      <c r="B68" s="19"/>
      <c r="C68" s="20"/>
      <c r="D68" s="52"/>
      <c r="E68" s="44" t="n">
        <v>1</v>
      </c>
      <c r="F68" s="45" t="s">
        <v>88</v>
      </c>
      <c r="G68" s="46" t="n">
        <v>400</v>
      </c>
      <c r="H68" s="46" t="n">
        <f aca="false">E68*G68-J68</f>
        <v>400</v>
      </c>
      <c r="I68" s="48"/>
      <c r="J68" s="49" t="n">
        <f aca="false">G68*I68</f>
        <v>0</v>
      </c>
      <c r="K68" s="20"/>
      <c r="L68" s="50" t="s">
        <v>24</v>
      </c>
      <c r="M68" s="20"/>
      <c r="N68" s="87" t="s">
        <v>24</v>
      </c>
      <c r="O68" s="20"/>
      <c r="P68" s="11"/>
      <c r="Q68" s="8"/>
      <c r="AC68" s="0"/>
    </row>
    <row r="69" customFormat="false" ht="13.8" hidden="false" customHeight="false" outlineLevel="0" collapsed="false">
      <c r="A69" s="0"/>
      <c r="B69" s="19"/>
      <c r="C69" s="20"/>
      <c r="D69" s="52"/>
      <c r="E69" s="44" t="n">
        <v>1</v>
      </c>
      <c r="F69" s="45" t="s">
        <v>89</v>
      </c>
      <c r="G69" s="46" t="n">
        <v>400</v>
      </c>
      <c r="H69" s="46" t="n">
        <f aca="false">E69*G69-J69</f>
        <v>400</v>
      </c>
      <c r="I69" s="48"/>
      <c r="J69" s="49" t="n">
        <f aca="false">G69*I69</f>
        <v>0</v>
      </c>
      <c r="K69" s="20"/>
      <c r="L69" s="50" t="s">
        <v>24</v>
      </c>
      <c r="M69" s="20"/>
      <c r="N69" s="50"/>
      <c r="O69" s="20"/>
      <c r="P69" s="11"/>
      <c r="Q69" s="8"/>
      <c r="AC69" s="0"/>
    </row>
    <row r="70" customFormat="false" ht="13.8" hidden="false" customHeight="false" outlineLevel="0" collapsed="false">
      <c r="A70" s="0"/>
      <c r="B70" s="19"/>
      <c r="C70" s="20"/>
      <c r="D70" s="52"/>
      <c r="E70" s="44" t="n">
        <v>10</v>
      </c>
      <c r="F70" s="45" t="s">
        <v>90</v>
      </c>
      <c r="G70" s="46" t="n">
        <v>20</v>
      </c>
      <c r="H70" s="46" t="n">
        <f aca="false">E70*G70-J70</f>
        <v>200</v>
      </c>
      <c r="I70" s="48"/>
      <c r="J70" s="49" t="n">
        <f aca="false">G70*I70</f>
        <v>0</v>
      </c>
      <c r="K70" s="20"/>
      <c r="L70" s="50" t="s">
        <v>24</v>
      </c>
      <c r="M70" s="20"/>
      <c r="N70" s="54"/>
      <c r="O70" s="20"/>
      <c r="P70" s="11"/>
      <c r="Q70" s="8"/>
      <c r="AC70" s="0"/>
    </row>
    <row r="71" customFormat="false" ht="13.8" hidden="false" customHeight="false" outlineLevel="0" collapsed="false">
      <c r="A71" s="0"/>
      <c r="B71" s="19"/>
      <c r="C71" s="20"/>
      <c r="D71" s="52"/>
      <c r="E71" s="44" t="n">
        <v>1</v>
      </c>
      <c r="F71" s="45" t="s">
        <v>91</v>
      </c>
      <c r="G71" s="88" t="n">
        <v>15</v>
      </c>
      <c r="H71" s="55" t="n">
        <f aca="false">E71*G71-J71</f>
        <v>15</v>
      </c>
      <c r="I71" s="62"/>
      <c r="J71" s="55" t="n">
        <f aca="false">G71*I71</f>
        <v>0</v>
      </c>
      <c r="K71" s="20"/>
      <c r="L71" s="50" t="s">
        <v>24</v>
      </c>
      <c r="M71" s="20"/>
      <c r="N71" s="51"/>
      <c r="O71" s="20"/>
      <c r="P71" s="11"/>
      <c r="Q71" s="8"/>
      <c r="AC71" s="0"/>
    </row>
    <row r="72" customFormat="false" ht="13.8" hidden="false" customHeight="false" outlineLevel="0" collapsed="false">
      <c r="A72" s="0"/>
      <c r="B72" s="19"/>
      <c r="C72" s="20"/>
      <c r="D72" s="52"/>
      <c r="E72" s="44"/>
      <c r="F72" s="65" t="s">
        <v>92</v>
      </c>
      <c r="G72" s="57"/>
      <c r="H72" s="58" t="n">
        <f aca="false">SUM(H65:H71)</f>
        <v>3521</v>
      </c>
      <c r="I72" s="59"/>
      <c r="J72" s="60" t="n">
        <f aca="false">SUM(J65:J71)</f>
        <v>0</v>
      </c>
      <c r="K72" s="20"/>
      <c r="L72" s="61" t="n">
        <f aca="false">SUM(H72:J72)</f>
        <v>3521</v>
      </c>
      <c r="M72" s="20"/>
      <c r="N72" s="20"/>
      <c r="O72" s="20"/>
      <c r="P72" s="11"/>
      <c r="Q72" s="8"/>
      <c r="AC72" s="0"/>
    </row>
    <row r="73" customFormat="false" ht="13.8" hidden="false" customHeight="false" outlineLevel="0" collapsed="false">
      <c r="A73" s="0"/>
      <c r="B73" s="19"/>
      <c r="C73" s="20"/>
      <c r="D73" s="52" t="s">
        <v>93</v>
      </c>
      <c r="E73" s="44" t="n">
        <v>1</v>
      </c>
      <c r="F73" s="45" t="s">
        <v>94</v>
      </c>
      <c r="G73" s="46" t="n">
        <v>1000</v>
      </c>
      <c r="H73" s="46" t="n">
        <f aca="false">E73*G73-J73</f>
        <v>1000</v>
      </c>
      <c r="I73" s="48"/>
      <c r="J73" s="49"/>
      <c r="K73" s="20"/>
      <c r="L73" s="89"/>
      <c r="M73" s="20"/>
      <c r="N73" s="50"/>
      <c r="O73" s="20"/>
      <c r="P73" s="11"/>
      <c r="Q73" s="8"/>
      <c r="AC73" s="0"/>
    </row>
    <row r="74" customFormat="false" ht="13.8" hidden="false" customHeight="false" outlineLevel="0" collapsed="false">
      <c r="A74" s="0"/>
      <c r="B74" s="19"/>
      <c r="C74" s="20"/>
      <c r="D74" s="52"/>
      <c r="E74" s="44"/>
      <c r="F74" s="65" t="s">
        <v>95</v>
      </c>
      <c r="G74" s="57"/>
      <c r="H74" s="58" t="n">
        <f aca="false">SUM(H73)</f>
        <v>1000</v>
      </c>
      <c r="I74" s="59"/>
      <c r="J74" s="60" t="n">
        <f aca="false">SUM(J73)</f>
        <v>0</v>
      </c>
      <c r="K74" s="20"/>
      <c r="L74" s="61" t="n">
        <f aca="false">SUM(H74:J74)</f>
        <v>1000</v>
      </c>
      <c r="M74" s="20"/>
      <c r="N74" s="20"/>
      <c r="O74" s="20"/>
      <c r="P74" s="11"/>
      <c r="Q74" s="8"/>
      <c r="AC74" s="0"/>
    </row>
    <row r="75" customFormat="false" ht="13.8" hidden="false" customHeight="false" outlineLevel="0" collapsed="false">
      <c r="A75" s="0"/>
      <c r="B75" s="19"/>
      <c r="C75" s="20"/>
      <c r="D75" s="52" t="s">
        <v>96</v>
      </c>
      <c r="E75" s="44" t="n">
        <v>2</v>
      </c>
      <c r="F75" s="45" t="s">
        <v>97</v>
      </c>
      <c r="G75" s="46" t="n">
        <v>81</v>
      </c>
      <c r="H75" s="46" t="n">
        <f aca="false">E75*G75-J75</f>
        <v>162</v>
      </c>
      <c r="I75" s="48"/>
      <c r="J75" s="49" t="n">
        <f aca="false">G75*I75</f>
        <v>0</v>
      </c>
      <c r="K75" s="20"/>
      <c r="L75" s="63" t="s">
        <v>24</v>
      </c>
      <c r="M75" s="20"/>
      <c r="N75" s="54"/>
      <c r="O75" s="20"/>
      <c r="P75" s="11"/>
      <c r="Q75" s="8"/>
      <c r="AC75" s="0"/>
    </row>
    <row r="76" customFormat="false" ht="13.8" hidden="false" customHeight="false" outlineLevel="0" collapsed="false">
      <c r="A76" s="0"/>
      <c r="B76" s="19"/>
      <c r="C76" s="20"/>
      <c r="D76" s="52" t="s">
        <v>98</v>
      </c>
      <c r="E76" s="44" t="n">
        <v>15</v>
      </c>
      <c r="F76" s="45" t="s">
        <v>99</v>
      </c>
      <c r="G76" s="46" t="n">
        <v>7</v>
      </c>
      <c r="H76" s="46" t="n">
        <f aca="false">E76*G76-J76</f>
        <v>91</v>
      </c>
      <c r="I76" s="48" t="n">
        <v>2</v>
      </c>
      <c r="J76" s="49" t="n">
        <f aca="false">G76*I76</f>
        <v>14</v>
      </c>
      <c r="K76" s="20"/>
      <c r="L76" s="50" t="s">
        <v>24</v>
      </c>
      <c r="M76" s="20"/>
      <c r="N76" s="54"/>
      <c r="O76" s="20"/>
      <c r="P76" s="11"/>
      <c r="Q76" s="8"/>
      <c r="AC76" s="0"/>
    </row>
    <row r="77" customFormat="false" ht="13.8" hidden="false" customHeight="false" outlineLevel="0" collapsed="false">
      <c r="A77" s="0"/>
      <c r="B77" s="19"/>
      <c r="C77" s="20"/>
      <c r="D77" s="52"/>
      <c r="E77" s="44" t="n">
        <v>1</v>
      </c>
      <c r="F77" s="45" t="s">
        <v>100</v>
      </c>
      <c r="G77" s="46" t="n">
        <v>30</v>
      </c>
      <c r="H77" s="46" t="n">
        <f aca="false">E77*G77-J77</f>
        <v>0</v>
      </c>
      <c r="I77" s="48" t="n">
        <v>1</v>
      </c>
      <c r="J77" s="49" t="n">
        <f aca="false">G77*I77</f>
        <v>30</v>
      </c>
      <c r="K77" s="20"/>
      <c r="L77" s="50" t="s">
        <v>24</v>
      </c>
      <c r="M77" s="20"/>
      <c r="N77" s="54"/>
      <c r="O77" s="20"/>
      <c r="P77" s="11"/>
      <c r="Q77" s="8"/>
      <c r="AC77" s="0"/>
    </row>
    <row r="78" customFormat="false" ht="13.8" hidden="false" customHeight="false" outlineLevel="0" collapsed="false">
      <c r="A78" s="0"/>
      <c r="B78" s="19"/>
      <c r="C78" s="20"/>
      <c r="D78" s="52"/>
      <c r="E78" s="44" t="n">
        <v>1</v>
      </c>
      <c r="F78" s="45" t="s">
        <v>101</v>
      </c>
      <c r="G78" s="46" t="n">
        <v>152</v>
      </c>
      <c r="H78" s="46" t="n">
        <f aca="false">E78*G78-J78</f>
        <v>152</v>
      </c>
      <c r="I78" s="48"/>
      <c r="J78" s="49" t="n">
        <f aca="false">G78*I78</f>
        <v>0</v>
      </c>
      <c r="K78" s="20"/>
      <c r="L78" s="50" t="s">
        <v>24</v>
      </c>
      <c r="M78" s="20"/>
      <c r="N78" s="54"/>
      <c r="O78" s="20"/>
      <c r="P78" s="11"/>
      <c r="Q78" s="8"/>
      <c r="AC78" s="0"/>
    </row>
    <row r="79" customFormat="false" ht="13.8" hidden="false" customHeight="false" outlineLevel="0" collapsed="false">
      <c r="A79" s="0"/>
      <c r="B79" s="19"/>
      <c r="C79" s="20"/>
      <c r="D79" s="52"/>
      <c r="E79" s="44" t="n">
        <v>1</v>
      </c>
      <c r="F79" s="45" t="s">
        <v>102</v>
      </c>
      <c r="G79" s="46" t="n">
        <v>48</v>
      </c>
      <c r="H79" s="46" t="n">
        <f aca="false">E79*G79-J79</f>
        <v>0</v>
      </c>
      <c r="I79" s="48" t="n">
        <v>1</v>
      </c>
      <c r="J79" s="49" t="n">
        <f aca="false">G79*I79</f>
        <v>48</v>
      </c>
      <c r="K79" s="20"/>
      <c r="L79" s="50" t="s">
        <v>24</v>
      </c>
      <c r="M79" s="20"/>
      <c r="N79" s="54"/>
      <c r="O79" s="20"/>
      <c r="P79" s="11"/>
      <c r="Q79" s="8"/>
      <c r="AC79" s="0"/>
    </row>
    <row r="80" customFormat="false" ht="13.8" hidden="false" customHeight="false" outlineLevel="0" collapsed="false">
      <c r="A80" s="0"/>
      <c r="B80" s="19"/>
      <c r="C80" s="20"/>
      <c r="D80" s="52"/>
      <c r="E80" s="44" t="n">
        <v>8</v>
      </c>
      <c r="F80" s="45" t="s">
        <v>103</v>
      </c>
      <c r="G80" s="46" t="n">
        <v>16</v>
      </c>
      <c r="H80" s="46" t="n">
        <f aca="false">E80*G80-J80</f>
        <v>128</v>
      </c>
      <c r="I80" s="48"/>
      <c r="J80" s="49" t="n">
        <f aca="false">G80*I80</f>
        <v>0</v>
      </c>
      <c r="K80" s="20"/>
      <c r="L80" s="50" t="s">
        <v>24</v>
      </c>
      <c r="M80" s="20"/>
      <c r="N80" s="54"/>
      <c r="O80" s="20"/>
      <c r="P80" s="11"/>
      <c r="Q80" s="8"/>
      <c r="AC80" s="0"/>
    </row>
    <row r="81" customFormat="false" ht="13.8" hidden="false" customHeight="false" outlineLevel="0" collapsed="false">
      <c r="A81" s="0"/>
      <c r="B81" s="19"/>
      <c r="C81" s="20"/>
      <c r="D81" s="52"/>
      <c r="E81" s="44" t="n">
        <v>3</v>
      </c>
      <c r="F81" s="45" t="s">
        <v>104</v>
      </c>
      <c r="G81" s="88" t="n">
        <v>5</v>
      </c>
      <c r="H81" s="55" t="n">
        <f aca="false">E81*G81-J81</f>
        <v>10</v>
      </c>
      <c r="I81" s="62" t="n">
        <v>1</v>
      </c>
      <c r="J81" s="88" t="n">
        <f aca="false">G81*I81</f>
        <v>5</v>
      </c>
      <c r="K81" s="20"/>
      <c r="L81" s="50" t="s">
        <v>24</v>
      </c>
      <c r="M81" s="20"/>
      <c r="N81" s="54"/>
      <c r="O81" s="20"/>
      <c r="P81" s="11"/>
      <c r="Q81" s="8"/>
      <c r="AC81" s="0"/>
    </row>
    <row r="82" customFormat="false" ht="13.8" hidden="false" customHeight="false" outlineLevel="0" collapsed="false">
      <c r="A82" s="0"/>
      <c r="B82" s="19"/>
      <c r="C82" s="20"/>
      <c r="D82" s="52"/>
      <c r="E82" s="44"/>
      <c r="F82" s="66" t="s">
        <v>105</v>
      </c>
      <c r="G82" s="57"/>
      <c r="H82" s="58" t="n">
        <f aca="false">SUM(H75:H81)</f>
        <v>543</v>
      </c>
      <c r="I82" s="59"/>
      <c r="J82" s="60" t="n">
        <f aca="false">SUM(J75:J81)</f>
        <v>97</v>
      </c>
      <c r="K82" s="20"/>
      <c r="L82" s="61" t="n">
        <f aca="false">SUM(H82:J82)</f>
        <v>640</v>
      </c>
      <c r="M82" s="20"/>
      <c r="N82" s="20"/>
      <c r="O82" s="20"/>
      <c r="P82" s="11"/>
      <c r="Q82" s="8"/>
      <c r="AC82" s="0"/>
    </row>
    <row r="83" customFormat="false" ht="13.8" hidden="false" customHeight="false" outlineLevel="0" collapsed="false">
      <c r="A83" s="0"/>
      <c r="B83" s="19"/>
      <c r="C83" s="20"/>
      <c r="D83" s="52" t="s">
        <v>106</v>
      </c>
      <c r="E83" s="44" t="n">
        <v>1</v>
      </c>
      <c r="F83" s="45" t="s">
        <v>107</v>
      </c>
      <c r="G83" s="46" t="n">
        <v>30</v>
      </c>
      <c r="H83" s="46" t="n">
        <f aca="false">E83*G83-J83</f>
        <v>30</v>
      </c>
      <c r="I83" s="48"/>
      <c r="J83" s="49" t="n">
        <f aca="false">G83*I83</f>
        <v>0</v>
      </c>
      <c r="K83" s="20"/>
      <c r="L83" s="63" t="s">
        <v>24</v>
      </c>
      <c r="M83" s="20"/>
      <c r="N83" s="54"/>
      <c r="O83" s="20"/>
      <c r="P83" s="11"/>
      <c r="Q83" s="8"/>
      <c r="AC83" s="0"/>
    </row>
    <row r="84" customFormat="false" ht="13.8" hidden="false" customHeight="false" outlineLevel="0" collapsed="false">
      <c r="A84" s="0"/>
      <c r="B84" s="19"/>
      <c r="C84" s="20"/>
      <c r="D84" s="52" t="s">
        <v>108</v>
      </c>
      <c r="E84" s="44" t="n">
        <v>1</v>
      </c>
      <c r="F84" s="45" t="s">
        <v>109</v>
      </c>
      <c r="G84" s="46" t="n">
        <v>140</v>
      </c>
      <c r="H84" s="46" t="n">
        <f aca="false">E84*G84-J84</f>
        <v>0</v>
      </c>
      <c r="I84" s="48" t="n">
        <v>1</v>
      </c>
      <c r="J84" s="45" t="n">
        <f aca="false">G84*I84</f>
        <v>140</v>
      </c>
      <c r="K84" s="20"/>
      <c r="L84" s="50" t="s">
        <v>24</v>
      </c>
      <c r="M84" s="20"/>
      <c r="N84" s="54"/>
      <c r="O84" s="20"/>
      <c r="P84" s="11"/>
      <c r="Q84" s="8"/>
      <c r="AC84" s="0"/>
    </row>
    <row r="85" customFormat="false" ht="13.8" hidden="false" customHeight="false" outlineLevel="0" collapsed="false">
      <c r="A85" s="0"/>
      <c r="B85" s="19"/>
      <c r="C85" s="20"/>
      <c r="D85" s="52"/>
      <c r="E85" s="44" t="n">
        <v>1</v>
      </c>
      <c r="F85" s="45" t="s">
        <v>110</v>
      </c>
      <c r="G85" s="46" t="n">
        <v>200</v>
      </c>
      <c r="H85" s="46" t="n">
        <f aca="false">E85*G85-J85</f>
        <v>200</v>
      </c>
      <c r="I85" s="48"/>
      <c r="J85" s="49" t="n">
        <f aca="false">G85*I85</f>
        <v>0</v>
      </c>
      <c r="K85" s="20"/>
      <c r="L85" s="50" t="s">
        <v>24</v>
      </c>
      <c r="M85" s="20"/>
      <c r="N85" s="54"/>
      <c r="O85" s="20"/>
      <c r="P85" s="11"/>
      <c r="Q85" s="8"/>
      <c r="AC85" s="0"/>
    </row>
    <row r="86" customFormat="false" ht="13.8" hidden="false" customHeight="false" outlineLevel="0" collapsed="false">
      <c r="A86" s="0"/>
      <c r="B86" s="19"/>
      <c r="C86" s="20"/>
      <c r="D86" s="52"/>
      <c r="E86" s="44" t="n">
        <v>1</v>
      </c>
      <c r="F86" s="45" t="s">
        <v>111</v>
      </c>
      <c r="G86" s="46" t="n">
        <v>375</v>
      </c>
      <c r="H86" s="46" t="n">
        <f aca="false">E86*G86-J86</f>
        <v>375</v>
      </c>
      <c r="I86" s="48"/>
      <c r="J86" s="49" t="n">
        <f aca="false">G86*I86</f>
        <v>0</v>
      </c>
      <c r="K86" s="20"/>
      <c r="L86" s="50" t="s">
        <v>24</v>
      </c>
      <c r="M86" s="20"/>
      <c r="N86" s="54"/>
      <c r="O86" s="20"/>
      <c r="P86" s="11"/>
      <c r="Q86" s="8"/>
      <c r="AC86" s="0"/>
    </row>
    <row r="87" customFormat="false" ht="13.8" hidden="false" customHeight="false" outlineLevel="0" collapsed="false">
      <c r="A87" s="0"/>
      <c r="B87" s="19"/>
      <c r="C87" s="20"/>
      <c r="D87" s="52"/>
      <c r="E87" s="44" t="n">
        <v>1</v>
      </c>
      <c r="F87" s="45" t="s">
        <v>112</v>
      </c>
      <c r="G87" s="46" t="n">
        <v>50</v>
      </c>
      <c r="H87" s="46" t="n">
        <f aca="false">E87*G87-J87</f>
        <v>50</v>
      </c>
      <c r="I87" s="48"/>
      <c r="J87" s="49" t="n">
        <f aca="false">G87*I87</f>
        <v>0</v>
      </c>
      <c r="K87" s="20"/>
      <c r="L87" s="50" t="s">
        <v>24</v>
      </c>
      <c r="M87" s="20"/>
      <c r="N87" s="54"/>
      <c r="O87" s="20"/>
      <c r="P87" s="11"/>
      <c r="Q87" s="8"/>
      <c r="AC87" s="0"/>
    </row>
    <row r="88" customFormat="false" ht="13.8" hidden="false" customHeight="false" outlineLevel="0" collapsed="false">
      <c r="A88" s="0"/>
      <c r="B88" s="19"/>
      <c r="C88" s="20"/>
      <c r="D88" s="52"/>
      <c r="E88" s="44" t="n">
        <v>1</v>
      </c>
      <c r="F88" s="45" t="s">
        <v>113</v>
      </c>
      <c r="G88" s="46" t="n">
        <v>60</v>
      </c>
      <c r="H88" s="46" t="n">
        <f aca="false">E88*G88-J88</f>
        <v>60</v>
      </c>
      <c r="I88" s="48"/>
      <c r="J88" s="49" t="n">
        <f aca="false">G88*I88</f>
        <v>0</v>
      </c>
      <c r="K88" s="20"/>
      <c r="L88" s="50" t="s">
        <v>24</v>
      </c>
      <c r="M88" s="20"/>
      <c r="N88" s="54"/>
      <c r="O88" s="20"/>
      <c r="P88" s="11"/>
      <c r="Q88" s="8"/>
      <c r="AC88" s="0"/>
    </row>
    <row r="89" customFormat="false" ht="13.8" hidden="false" customHeight="false" outlineLevel="0" collapsed="false">
      <c r="A89" s="0"/>
      <c r="B89" s="19"/>
      <c r="C89" s="20"/>
      <c r="D89" s="52"/>
      <c r="E89" s="44" t="n">
        <v>1</v>
      </c>
      <c r="F89" s="45" t="s">
        <v>114</v>
      </c>
      <c r="G89" s="46" t="n">
        <v>200</v>
      </c>
      <c r="H89" s="53" t="n">
        <f aca="false">E89*G89-J89</f>
        <v>200</v>
      </c>
      <c r="I89" s="62"/>
      <c r="J89" s="53" t="n">
        <f aca="false">G89*I89</f>
        <v>0</v>
      </c>
      <c r="K89" s="20"/>
      <c r="L89" s="50" t="s">
        <v>24</v>
      </c>
      <c r="M89" s="20"/>
      <c r="N89" s="47"/>
      <c r="O89" s="20"/>
      <c r="P89" s="11"/>
      <c r="Q89" s="8"/>
      <c r="AC89" s="0"/>
    </row>
    <row r="90" customFormat="false" ht="13.8" hidden="false" customHeight="false" outlineLevel="0" collapsed="false">
      <c r="A90" s="0"/>
      <c r="B90" s="19"/>
      <c r="C90" s="20"/>
      <c r="D90" s="52"/>
      <c r="E90" s="44" t="n">
        <v>3</v>
      </c>
      <c r="F90" s="45" t="s">
        <v>115</v>
      </c>
      <c r="G90" s="46" t="n">
        <v>4</v>
      </c>
      <c r="H90" s="53" t="n">
        <f aca="false">E90*G90-J90</f>
        <v>12</v>
      </c>
      <c r="I90" s="62"/>
      <c r="J90" s="53" t="n">
        <f aca="false">G90*I90</f>
        <v>0</v>
      </c>
      <c r="K90" s="20"/>
      <c r="L90" s="50" t="s">
        <v>24</v>
      </c>
      <c r="M90" s="20"/>
      <c r="N90" s="54"/>
      <c r="O90" s="20"/>
      <c r="P90" s="11"/>
      <c r="Q90" s="8"/>
      <c r="AC90" s="0"/>
    </row>
    <row r="91" customFormat="false" ht="13.8" hidden="false" customHeight="false" outlineLevel="0" collapsed="false">
      <c r="A91" s="0"/>
      <c r="B91" s="19"/>
      <c r="C91" s="20"/>
      <c r="D91" s="52"/>
      <c r="E91" s="44" t="n">
        <v>3</v>
      </c>
      <c r="F91" s="45" t="s">
        <v>116</v>
      </c>
      <c r="G91" s="88" t="n">
        <v>10</v>
      </c>
      <c r="H91" s="55" t="n">
        <f aca="false">E91*G91-J91</f>
        <v>30</v>
      </c>
      <c r="I91" s="62"/>
      <c r="J91" s="55" t="n">
        <f aca="false">G91*I91</f>
        <v>0</v>
      </c>
      <c r="K91" s="20"/>
      <c r="L91" s="50" t="s">
        <v>24</v>
      </c>
      <c r="M91" s="20"/>
      <c r="N91" s="54"/>
      <c r="O91" s="20"/>
      <c r="P91" s="11"/>
      <c r="Q91" s="8"/>
      <c r="AC91" s="0"/>
    </row>
    <row r="92" customFormat="false" ht="13.8" hidden="false" customHeight="false" outlineLevel="0" collapsed="false">
      <c r="A92" s="0"/>
      <c r="B92" s="19"/>
      <c r="C92" s="20"/>
      <c r="D92" s="52"/>
      <c r="E92" s="44"/>
      <c r="F92" s="66" t="s">
        <v>117</v>
      </c>
      <c r="G92" s="90"/>
      <c r="H92" s="91" t="n">
        <f aca="false">SUM(H83:H91)</f>
        <v>957</v>
      </c>
      <c r="I92" s="59"/>
      <c r="J92" s="92" t="n">
        <f aca="false">SUM(J83:J91)</f>
        <v>140</v>
      </c>
      <c r="K92" s="20"/>
      <c r="L92" s="61" t="n">
        <f aca="false">SUM(H92:J92)</f>
        <v>1097</v>
      </c>
      <c r="M92" s="20"/>
      <c r="N92" s="20"/>
      <c r="O92" s="20"/>
      <c r="P92" s="11"/>
      <c r="Q92" s="8"/>
      <c r="AC92" s="0"/>
    </row>
    <row r="93" customFormat="false" ht="17.25" hidden="false" customHeight="true" outlineLevel="0" collapsed="false">
      <c r="A93" s="0"/>
      <c r="B93" s="19"/>
      <c r="C93" s="20"/>
      <c r="D93" s="52" t="s">
        <v>14</v>
      </c>
      <c r="E93" s="44" t="s">
        <v>19</v>
      </c>
      <c r="F93" s="93" t="s">
        <v>16</v>
      </c>
      <c r="G93" s="94" t="s">
        <v>118</v>
      </c>
      <c r="H93" s="95" t="s">
        <v>18</v>
      </c>
      <c r="I93" s="96" t="s">
        <v>19</v>
      </c>
      <c r="J93" s="97" t="s">
        <v>119</v>
      </c>
      <c r="K93" s="27" t="s">
        <v>11</v>
      </c>
      <c r="L93" s="28" t="s">
        <v>12</v>
      </c>
      <c r="M93" s="20"/>
      <c r="N93" s="29" t="s">
        <v>13</v>
      </c>
      <c r="O93" s="29"/>
      <c r="P93" s="11"/>
      <c r="Q93" s="8"/>
      <c r="AC93" s="0"/>
    </row>
    <row r="94" customFormat="false" ht="15.75" hidden="false" customHeight="true" outlineLevel="0" collapsed="false">
      <c r="A94" s="0"/>
      <c r="B94" s="30"/>
      <c r="C94" s="20"/>
      <c r="D94" s="21" t="s">
        <v>120</v>
      </c>
      <c r="E94" s="98"/>
      <c r="F94" s="20"/>
      <c r="G94" s="24" t="s">
        <v>9</v>
      </c>
      <c r="H94" s="25"/>
      <c r="I94" s="24" t="s">
        <v>10</v>
      </c>
      <c r="J94" s="26"/>
      <c r="K94" s="99"/>
      <c r="L94" s="41" t="s">
        <v>20</v>
      </c>
      <c r="M94" s="86"/>
      <c r="N94" s="41" t="s">
        <v>21</v>
      </c>
      <c r="O94" s="41"/>
      <c r="P94" s="42"/>
      <c r="Q94" s="8"/>
      <c r="AC94" s="0"/>
    </row>
    <row r="95" s="5" customFormat="true" ht="12" hidden="false" customHeight="true" outlineLevel="0" collapsed="false">
      <c r="B95" s="42"/>
      <c r="C95" s="11"/>
      <c r="D95" s="100"/>
      <c r="E95" s="101"/>
      <c r="F95" s="11"/>
      <c r="G95" s="102"/>
      <c r="H95" s="102"/>
      <c r="I95" s="102"/>
      <c r="J95" s="102"/>
      <c r="K95" s="103"/>
      <c r="L95" s="8" t="n">
        <f aca="false">SUM(L17:L94)</f>
        <v>16758</v>
      </c>
      <c r="M95" s="42"/>
      <c r="N95" s="104"/>
      <c r="O95" s="104"/>
      <c r="P95" s="42"/>
      <c r="Q95" s="8"/>
    </row>
    <row r="96" s="5" customFormat="true" ht="15" hidden="false" customHeight="false" outlineLevel="0" collapsed="false">
      <c r="C96" s="8"/>
      <c r="D96" s="8"/>
      <c r="E96" s="10"/>
      <c r="F96" s="12" t="s">
        <v>121</v>
      </c>
      <c r="G96" s="13" t="n">
        <f aca="false">SUM(J21,J23,J38,J45,J53,J59,J64,J72,J74,J82,J92)</f>
        <v>4127</v>
      </c>
      <c r="H96" s="14"/>
      <c r="I96" s="14"/>
      <c r="J96" s="8"/>
      <c r="K96" s="8"/>
      <c r="L96" s="8"/>
      <c r="M96" s="11"/>
      <c r="N96" s="8"/>
      <c r="O96" s="8"/>
      <c r="P96" s="8"/>
      <c r="Q96" s="8"/>
    </row>
    <row r="97" s="5" customFormat="true" ht="15" hidden="false" customHeight="false" outlineLevel="0" collapsed="false">
      <c r="C97" s="8"/>
      <c r="D97" s="8"/>
      <c r="E97" s="10"/>
      <c r="F97" s="12" t="s">
        <v>122</v>
      </c>
      <c r="G97" s="13" t="n">
        <f aca="false">SUM(H21,H23,H38,H45,H53,H59,H64,H72,H74,H82,H92)</f>
        <v>12631</v>
      </c>
      <c r="H97" s="14"/>
      <c r="I97" s="14"/>
      <c r="J97" s="8"/>
      <c r="K97" s="8"/>
      <c r="L97" s="8"/>
      <c r="M97" s="11"/>
      <c r="N97" s="8"/>
      <c r="O97" s="8"/>
      <c r="P97" s="8"/>
      <c r="Q97" s="8"/>
    </row>
    <row r="98" s="5" customFormat="true" ht="15" hidden="false" customHeight="false" outlineLevel="0" collapsed="false">
      <c r="C98" s="8"/>
      <c r="D98" s="8"/>
      <c r="E98" s="10"/>
      <c r="F98" s="12" t="s">
        <v>3</v>
      </c>
      <c r="G98" s="13" t="n">
        <f aca="false">SUM(H39,H40,H41,H44)</f>
        <v>3170</v>
      </c>
      <c r="H98" s="14"/>
      <c r="I98" s="14"/>
      <c r="J98" s="8"/>
      <c r="K98" s="8"/>
      <c r="L98" s="8"/>
      <c r="M98" s="11"/>
      <c r="N98" s="8"/>
      <c r="O98" s="8"/>
      <c r="P98" s="8"/>
      <c r="Q98" s="8"/>
    </row>
    <row r="99" s="5" customFormat="true" ht="15" hidden="false" customHeight="false" outlineLevel="0" collapsed="false">
      <c r="C99" s="8"/>
      <c r="D99" s="8"/>
      <c r="E99" s="10"/>
      <c r="F99" s="12" t="s">
        <v>123</v>
      </c>
      <c r="G99" s="13" t="n">
        <f aca="false">SUM(H23,H64,H72,H74)</f>
        <v>5171</v>
      </c>
      <c r="H99" s="14"/>
      <c r="I99" s="14"/>
      <c r="J99" s="8"/>
      <c r="K99" s="8"/>
      <c r="L99" s="8"/>
      <c r="M99" s="11"/>
      <c r="N99" s="8"/>
      <c r="O99" s="8"/>
      <c r="P99" s="8"/>
      <c r="Q99" s="8"/>
    </row>
    <row r="100" s="5" customFormat="true" ht="15" hidden="false" customHeight="false" outlineLevel="0" collapsed="false">
      <c r="C100" s="8"/>
      <c r="D100" s="8"/>
      <c r="E100" s="10"/>
      <c r="F100" s="12" t="s">
        <v>124</v>
      </c>
      <c r="G100" s="13" t="n">
        <f aca="false">SUM(H65:H70)</f>
        <v>3506</v>
      </c>
      <c r="H100" s="14"/>
      <c r="I100" s="14"/>
      <c r="J100" s="8"/>
      <c r="K100" s="8"/>
      <c r="L100" s="8"/>
      <c r="M100" s="11"/>
      <c r="N100" s="8"/>
      <c r="O100" s="8"/>
      <c r="P100" s="8"/>
      <c r="Q100" s="8"/>
    </row>
    <row r="101" s="5" customFormat="true" ht="15" hidden="false" customHeight="false" outlineLevel="0" collapsed="false">
      <c r="C101" s="8"/>
      <c r="D101" s="8"/>
      <c r="E101" s="10"/>
      <c r="F101" s="12" t="s">
        <v>125</v>
      </c>
      <c r="G101" s="13" t="n">
        <f aca="false">SUM(H21,H38,H45,H53,H59,H82,H92,)</f>
        <v>7460</v>
      </c>
      <c r="H101" s="14"/>
      <c r="I101" s="14"/>
      <c r="J101" s="8"/>
      <c r="K101" s="8"/>
      <c r="L101" s="8"/>
      <c r="M101" s="11"/>
      <c r="N101" s="8"/>
      <c r="O101" s="8"/>
      <c r="P101" s="8"/>
      <c r="Q101" s="8"/>
    </row>
    <row r="102" s="5" customFormat="true" ht="15" hidden="false" customHeight="false" outlineLevel="0" collapsed="false">
      <c r="C102" s="8"/>
      <c r="D102" s="8"/>
      <c r="E102" s="10"/>
      <c r="F102" s="12" t="s">
        <v>7</v>
      </c>
      <c r="G102" s="13" t="n">
        <f aca="false">SUM(G101,G96)</f>
        <v>11587</v>
      </c>
      <c r="H102" s="14"/>
      <c r="I102" s="14"/>
      <c r="J102" s="8"/>
      <c r="K102" s="8"/>
      <c r="L102" s="8"/>
      <c r="M102" s="11"/>
      <c r="N102" s="8"/>
      <c r="O102" s="8"/>
      <c r="P102" s="8"/>
      <c r="Q102" s="8"/>
    </row>
    <row r="103" s="5" customFormat="true" ht="15" hidden="false" customHeight="false" outlineLevel="0" collapsed="false">
      <c r="C103" s="8"/>
      <c r="D103" s="8"/>
      <c r="E103" s="10"/>
      <c r="F103" s="15" t="s">
        <v>126</v>
      </c>
      <c r="G103" s="13" t="n">
        <f aca="false">SUM(G101,G99,G96)</f>
        <v>16758</v>
      </c>
      <c r="H103" s="14"/>
      <c r="I103" s="14"/>
      <c r="J103" s="8"/>
      <c r="K103" s="8"/>
      <c r="L103" s="8"/>
      <c r="M103" s="11"/>
      <c r="N103" s="8"/>
      <c r="O103" s="8"/>
      <c r="P103" s="8"/>
      <c r="Q103" s="8"/>
    </row>
    <row r="104" s="5" customFormat="true" ht="17.25" hidden="false" customHeight="true" outlineLevel="0" collapsed="false">
      <c r="C104" s="8"/>
      <c r="D104" s="8"/>
      <c r="E104" s="10"/>
      <c r="F104" s="105" t="s">
        <v>127</v>
      </c>
      <c r="G104" s="106" t="n">
        <f aca="false">SUM(G103- H53- J53)</f>
        <v>15581</v>
      </c>
      <c r="H104" s="8"/>
      <c r="I104" s="8"/>
      <c r="J104" s="8"/>
      <c r="K104" s="8"/>
      <c r="L104" s="8"/>
      <c r="M104" s="11"/>
      <c r="N104" s="8"/>
      <c r="O104" s="8"/>
      <c r="P104" s="68"/>
      <c r="Q104" s="8"/>
    </row>
  </sheetData>
  <printOptions headings="false" gridLines="false" gridLinesSet="true" horizontalCentered="false" verticalCentered="false"/>
  <pageMargins left="0.75" right="0.75" top="0.479861111111111" bottom="0.529861111111111" header="0.511805555555555" footer="0.511805555555555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2002-07-28T11:12:15Z</dcterms:created>
  <dc:creator>Folko</dc:creator>
  <dc:description/>
  <dc:language>de-DE</dc:language>
  <cp:lastModifiedBy/>
  <dcterms:modified xsi:type="dcterms:W3CDTF">2016-11-27T19:43:23Z</dcterms:modified>
  <cp:revision>1</cp:revision>
  <dc:subject>Trekking Packliste</dc:subject>
  <dc:title>Rucksack Packliste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ategory">
    <vt:lpwstr>Wandern</vt:lpwstr>
  </property>
</Properties>
</file>